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92FDCA17-732E-48B9-85F5-554BCF417ED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65" i="8"/>
  <c r="D75" i="8" s="1"/>
  <c r="D68" i="8"/>
  <c r="D76" i="8"/>
  <c r="D81" i="8"/>
  <c r="E65" i="8"/>
  <c r="E75" i="8" s="1"/>
  <c r="E68" i="8"/>
  <c r="E76" i="8" s="1"/>
  <c r="E81" i="8"/>
  <c r="F65" i="8"/>
  <c r="F75" i="8"/>
  <c r="F68" i="8"/>
  <c r="F76" i="8" s="1"/>
  <c r="F81" i="8"/>
  <c r="G65" i="8"/>
  <c r="G75" i="8" s="1"/>
  <c r="G68" i="8"/>
  <c r="G76" i="8" s="1"/>
  <c r="G81" i="8"/>
  <c r="H65" i="8"/>
  <c r="H75" i="8" s="1"/>
  <c r="H68" i="8"/>
  <c r="H76" i="8"/>
  <c r="H81" i="8"/>
  <c r="I65" i="8"/>
  <c r="I75" i="8" s="1"/>
  <c r="I68" i="8"/>
  <c r="I76" i="8" s="1"/>
  <c r="I81" i="8"/>
  <c r="J65" i="8"/>
  <c r="J75" i="8" s="1"/>
  <c r="J68" i="8"/>
  <c r="J76" i="8" s="1"/>
  <c r="J81" i="8"/>
  <c r="K65" i="8"/>
  <c r="K75" i="8"/>
  <c r="K68" i="8"/>
  <c r="K76" i="8" s="1"/>
  <c r="K81" i="8"/>
  <c r="L65" i="8"/>
  <c r="L75" i="8" s="1"/>
  <c r="L68" i="8"/>
  <c r="L76" i="8"/>
  <c r="L81" i="8"/>
  <c r="M65" i="8"/>
  <c r="M75" i="8" s="1"/>
  <c r="M68" i="8"/>
  <c r="M76" i="8"/>
  <c r="M81" i="8"/>
  <c r="N65" i="8"/>
  <c r="N75" i="8" s="1"/>
  <c r="N68" i="8"/>
  <c r="N76" i="8" s="1"/>
  <c r="N81" i="8"/>
  <c r="O65" i="8"/>
  <c r="O75" i="8"/>
  <c r="O68" i="8"/>
  <c r="O76" i="8" s="1"/>
  <c r="O81" i="8"/>
  <c r="P65" i="8"/>
  <c r="P75" i="8" s="1"/>
  <c r="P68" i="8"/>
  <c r="P76" i="8" s="1"/>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9" i="8" l="1"/>
  <c r="C78" i="8"/>
  <c r="C64" i="8"/>
  <c r="C67" i="8" s="1"/>
  <c r="C74" i="8" s="1"/>
  <c r="D48" i="8"/>
  <c r="D57" i="8" s="1"/>
  <c r="D79" i="8" s="1"/>
  <c r="G66" i="8"/>
  <c r="H66" i="8" s="1"/>
  <c r="I66" i="8" s="1"/>
  <c r="J66" i="8" s="1"/>
  <c r="K66" i="8" s="1"/>
  <c r="L66" i="8" s="1"/>
  <c r="M66" i="8" s="1"/>
  <c r="N66" i="8" s="1"/>
  <c r="O66" i="8" s="1"/>
  <c r="P66" i="8" s="1"/>
  <c r="Q66" i="8" s="1"/>
  <c r="R66" i="8" s="1"/>
  <c r="S66" i="8" s="1"/>
  <c r="T66" i="8" s="1"/>
  <c r="U66" i="8" s="1"/>
  <c r="V66" i="8" s="1"/>
  <c r="E47" i="8"/>
  <c r="W66" i="8"/>
  <c r="W75" i="8"/>
  <c r="E60" i="8"/>
  <c r="D59" i="8"/>
  <c r="B61" i="8"/>
  <c r="E59" i="8"/>
  <c r="B60" i="8"/>
  <c r="B58" i="8" s="1"/>
  <c r="D61" i="8"/>
  <c r="C69" i="8" l="1"/>
  <c r="C70" i="8" s="1"/>
  <c r="D58" i="8"/>
  <c r="D78" i="8" s="1"/>
  <c r="E61" i="8"/>
  <c r="E62" i="8"/>
  <c r="E48" i="8"/>
  <c r="E57" i="8" s="1"/>
  <c r="E79" i="8" s="1"/>
  <c r="F47" i="8"/>
  <c r="B78" i="8"/>
  <c r="B64" i="8"/>
  <c r="B67" i="8" s="1"/>
  <c r="E58" i="8"/>
  <c r="D64" i="8"/>
  <c r="D67" i="8" s="1"/>
  <c r="F59" i="8" l="1"/>
  <c r="F48" i="8"/>
  <c r="F57" i="8" s="1"/>
  <c r="G47" i="8"/>
  <c r="F60" i="8"/>
  <c r="F62" i="8"/>
  <c r="F61" i="8"/>
  <c r="F58" i="8" s="1"/>
  <c r="C71" i="8"/>
  <c r="E78" i="8"/>
  <c r="E64" i="8"/>
  <c r="E67" i="8" s="1"/>
  <c r="D74" i="8"/>
  <c r="D69" i="8"/>
  <c r="B74" i="8"/>
  <c r="B69" i="8"/>
  <c r="G59" i="8" l="1"/>
  <c r="G62" i="8"/>
  <c r="H47" i="8"/>
  <c r="G60" i="8"/>
  <c r="G48" i="8"/>
  <c r="G57" i="8" s="1"/>
  <c r="G61" i="8"/>
  <c r="F79" i="8"/>
  <c r="F64" i="8"/>
  <c r="F67" i="8" s="1"/>
  <c r="F78" i="8"/>
  <c r="E74" i="8"/>
  <c r="E69" i="8"/>
  <c r="D70" i="8"/>
  <c r="D71" i="8"/>
  <c r="B70" i="8"/>
  <c r="B71" i="8"/>
  <c r="F69" i="8" l="1"/>
  <c r="F74" i="8"/>
  <c r="G79" i="8"/>
  <c r="H60" i="8"/>
  <c r="H61" i="8"/>
  <c r="H62" i="8"/>
  <c r="H48" i="8"/>
  <c r="H57" i="8" s="1"/>
  <c r="I47" i="8"/>
  <c r="H59" i="8"/>
  <c r="H58" i="8" s="1"/>
  <c r="H78" i="8" s="1"/>
  <c r="G58" i="8"/>
  <c r="G78" i="8" s="1"/>
  <c r="B77" i="8"/>
  <c r="B82" i="8" s="1"/>
  <c r="C77" i="8"/>
  <c r="C82" i="8" s="1"/>
  <c r="C85" i="8" s="1"/>
  <c r="E70" i="8"/>
  <c r="E71" i="8"/>
  <c r="I61" i="8" l="1"/>
  <c r="I48" i="8"/>
  <c r="I57" i="8" s="1"/>
  <c r="I62" i="8"/>
  <c r="I59" i="8"/>
  <c r="I60" i="8"/>
  <c r="J47" i="8"/>
  <c r="H79" i="8"/>
  <c r="H64" i="8"/>
  <c r="H67" i="8" s="1"/>
  <c r="G64" i="8"/>
  <c r="G67" i="8" s="1"/>
  <c r="F70" i="8"/>
  <c r="F71" i="8"/>
  <c r="B83" i="8"/>
  <c r="C83" i="8"/>
  <c r="C88" i="8" s="1"/>
  <c r="C87" i="8"/>
  <c r="B87" i="8"/>
  <c r="D77" i="8"/>
  <c r="G74" i="8" l="1"/>
  <c r="G69" i="8"/>
  <c r="H74" i="8"/>
  <c r="H69" i="8"/>
  <c r="J62" i="8"/>
  <c r="J48" i="8"/>
  <c r="J57" i="8" s="1"/>
  <c r="J59" i="8"/>
  <c r="J60" i="8"/>
  <c r="J61" i="8"/>
  <c r="K47" i="8"/>
  <c r="I58" i="8"/>
  <c r="I78" i="8" s="1"/>
  <c r="I79" i="8"/>
  <c r="I64" i="8"/>
  <c r="I67" i="8" s="1"/>
  <c r="D82" i="8"/>
  <c r="E77" i="8"/>
  <c r="E82" i="8" s="1"/>
  <c r="E85" i="8" s="1"/>
  <c r="B88" i="8"/>
  <c r="B85" i="8"/>
  <c r="B86" i="8" s="1"/>
  <c r="I74" i="8" l="1"/>
  <c r="I69" i="8"/>
  <c r="K48" i="8"/>
  <c r="K57" i="8" s="1"/>
  <c r="K62" i="8"/>
  <c r="K61" i="8"/>
  <c r="L47" i="8"/>
  <c r="K59" i="8"/>
  <c r="K60" i="8"/>
  <c r="J79" i="8"/>
  <c r="J58" i="8"/>
  <c r="J78" i="8" s="1"/>
  <c r="H71" i="8"/>
  <c r="H70" i="8"/>
  <c r="G70" i="8"/>
  <c r="G71" i="8"/>
  <c r="C86" i="8"/>
  <c r="C89" i="8" s="1"/>
  <c r="F77" i="8"/>
  <c r="D85" i="8"/>
  <c r="D86" i="8" s="1"/>
  <c r="D89" i="8" s="1"/>
  <c r="D87" i="8"/>
  <c r="E87" i="8"/>
  <c r="D83" i="8"/>
  <c r="D88" i="8" s="1"/>
  <c r="E83" i="8"/>
  <c r="E88" i="8" s="1"/>
  <c r="J64" i="8" l="1"/>
  <c r="J67" i="8" s="1"/>
  <c r="B89" i="8"/>
  <c r="K58" i="8"/>
  <c r="L62" i="8"/>
  <c r="M47" i="8"/>
  <c r="L48" i="8"/>
  <c r="L57" i="8" s="1"/>
  <c r="L59" i="8"/>
  <c r="L60" i="8"/>
  <c r="L61" i="8"/>
  <c r="K79" i="8"/>
  <c r="K64" i="8"/>
  <c r="K67" i="8" s="1"/>
  <c r="K78" i="8"/>
  <c r="I70" i="8"/>
  <c r="I71" i="8" s="1"/>
  <c r="F82" i="8"/>
  <c r="G77" i="8"/>
  <c r="E86" i="8"/>
  <c r="E89" i="8" s="1"/>
  <c r="L58" i="8" l="1"/>
  <c r="L64" i="8" s="1"/>
  <c r="L67" i="8" s="1"/>
  <c r="M61" i="8"/>
  <c r="M62" i="8"/>
  <c r="M48" i="8"/>
  <c r="M57" i="8" s="1"/>
  <c r="N47" i="8"/>
  <c r="M59" i="8"/>
  <c r="M60" i="8"/>
  <c r="K69" i="8"/>
  <c r="K74" i="8"/>
  <c r="L79" i="8"/>
  <c r="L78" i="8"/>
  <c r="J69" i="8"/>
  <c r="J74" i="8"/>
  <c r="G82" i="8"/>
  <c r="G85" i="8" s="1"/>
  <c r="H77" i="8"/>
  <c r="F85" i="8"/>
  <c r="F86" i="8" s="1"/>
  <c r="F89" i="8" s="1"/>
  <c r="F87" i="8"/>
  <c r="F83" i="8"/>
  <c r="F88" i="8" s="1"/>
  <c r="G83" i="8"/>
  <c r="G88" i="8" s="1"/>
  <c r="G87" i="8"/>
  <c r="J70" i="8" l="1"/>
  <c r="J71" i="8" s="1"/>
  <c r="N62" i="8"/>
  <c r="N48" i="8"/>
  <c r="N57" i="8" s="1"/>
  <c r="N61" i="8"/>
  <c r="N59" i="8"/>
  <c r="N58" i="8" s="1"/>
  <c r="N60" i="8"/>
  <c r="O47" i="8"/>
  <c r="M58" i="8"/>
  <c r="M64" i="8" s="1"/>
  <c r="M67" i="8" s="1"/>
  <c r="M79" i="8"/>
  <c r="M78" i="8"/>
  <c r="K70" i="8"/>
  <c r="K71" i="8" s="1"/>
  <c r="L74" i="8"/>
  <c r="L69" i="8"/>
  <c r="H82" i="8"/>
  <c r="I77" i="8"/>
  <c r="G86" i="8"/>
  <c r="G89" i="8" s="1"/>
  <c r="H83" i="8"/>
  <c r="H88" i="8" s="1"/>
  <c r="O48" i="8" l="1"/>
  <c r="O57" i="8" s="1"/>
  <c r="O61" i="8"/>
  <c r="O59" i="8"/>
  <c r="O60" i="8"/>
  <c r="P47" i="8"/>
  <c r="O62" i="8"/>
  <c r="M74" i="8"/>
  <c r="M69" i="8"/>
  <c r="N64" i="8"/>
  <c r="N67" i="8" s="1"/>
  <c r="N78" i="8"/>
  <c r="N79" i="8"/>
  <c r="L70" i="8"/>
  <c r="L71" i="8" s="1"/>
  <c r="I82" i="8"/>
  <c r="I83" i="8" s="1"/>
  <c r="I88" i="8" s="1"/>
  <c r="J77" i="8"/>
  <c r="H85" i="8"/>
  <c r="H86" i="8" s="1"/>
  <c r="H89" i="8" s="1"/>
  <c r="H87" i="8"/>
  <c r="M70" i="8" l="1"/>
  <c r="M71" i="8" s="1"/>
  <c r="I87" i="8"/>
  <c r="Q47" i="8"/>
  <c r="P60" i="8"/>
  <c r="P48" i="8"/>
  <c r="P57" i="8" s="1"/>
  <c r="P59" i="8"/>
  <c r="P61" i="8"/>
  <c r="P62" i="8"/>
  <c r="N74" i="8"/>
  <c r="N69" i="8"/>
  <c r="O58" i="8"/>
  <c r="O64" i="8" s="1"/>
  <c r="O67" i="8" s="1"/>
  <c r="O79" i="8"/>
  <c r="I85" i="8"/>
  <c r="I86" i="8" s="1"/>
  <c r="I89" i="8" s="1"/>
  <c r="J82" i="8"/>
  <c r="J83" i="8" s="1"/>
  <c r="J88" i="8" s="1"/>
  <c r="K77" i="8"/>
  <c r="O74" i="8" l="1"/>
  <c r="O69" i="8"/>
  <c r="N70" i="8"/>
  <c r="N71" i="8"/>
  <c r="P58" i="8"/>
  <c r="P64" i="8"/>
  <c r="P67" i="8" s="1"/>
  <c r="P79" i="8"/>
  <c r="P78" i="8"/>
  <c r="Q61" i="8"/>
  <c r="Q62" i="8"/>
  <c r="Q59" i="8"/>
  <c r="Q60" i="8"/>
  <c r="Q48" i="8"/>
  <c r="Q57" i="8" s="1"/>
  <c r="R47" i="8"/>
  <c r="O78" i="8"/>
  <c r="K82" i="8"/>
  <c r="K85" i="8" s="1"/>
  <c r="L77" i="8"/>
  <c r="J87" i="8"/>
  <c r="J85" i="8"/>
  <c r="J86" i="8" s="1"/>
  <c r="J89" i="8" s="1"/>
  <c r="Q58" i="8" l="1"/>
  <c r="K87" i="8"/>
  <c r="K83" i="8"/>
  <c r="K88" i="8" s="1"/>
  <c r="P69" i="8"/>
  <c r="P74" i="8"/>
  <c r="R61" i="8"/>
  <c r="S47" i="8"/>
  <c r="R59" i="8"/>
  <c r="R60" i="8"/>
  <c r="B29" i="8" s="1"/>
  <c r="R62" i="8"/>
  <c r="R48" i="8"/>
  <c r="R57" i="8" s="1"/>
  <c r="O70" i="8"/>
  <c r="O71" i="8" s="1"/>
  <c r="Q79" i="8"/>
  <c r="Q78" i="8"/>
  <c r="Q64" i="8"/>
  <c r="Q67" i="8" s="1"/>
  <c r="L82" i="8"/>
  <c r="M77" i="8"/>
  <c r="K86" i="8"/>
  <c r="K89" i="8" s="1"/>
  <c r="B32" i="8" l="1"/>
  <c r="P70" i="8"/>
  <c r="P71" i="8" s="1"/>
  <c r="R79" i="8"/>
  <c r="R58" i="8"/>
  <c r="B26" i="8" s="1"/>
  <c r="Q74" i="8"/>
  <c r="Q69" i="8"/>
  <c r="S48" i="8"/>
  <c r="S57" i="8" s="1"/>
  <c r="S61" i="8"/>
  <c r="S62" i="8"/>
  <c r="S59" i="8"/>
  <c r="S60" i="8"/>
  <c r="T47" i="8"/>
  <c r="L85" i="8"/>
  <c r="L86" i="8" s="1"/>
  <c r="L89" i="8" s="1"/>
  <c r="L87" i="8"/>
  <c r="L83" i="8"/>
  <c r="L88" i="8" s="1"/>
  <c r="M82" i="8"/>
  <c r="N77" i="8"/>
  <c r="N82" i="8" s="1"/>
  <c r="O77" i="8"/>
  <c r="O82" i="8" s="1"/>
  <c r="S79" i="8" l="1"/>
  <c r="Q70" i="8"/>
  <c r="Q71" i="8"/>
  <c r="R64" i="8"/>
  <c r="R67" i="8" s="1"/>
  <c r="R78" i="8"/>
  <c r="T62" i="8"/>
  <c r="T48" i="8"/>
  <c r="T57" i="8" s="1"/>
  <c r="T59" i="8"/>
  <c r="T60" i="8"/>
  <c r="T61" i="8"/>
  <c r="U47" i="8"/>
  <c r="S58" i="8"/>
  <c r="S64" i="8" s="1"/>
  <c r="S67" i="8" s="1"/>
  <c r="O85" i="8"/>
  <c r="O87" i="8"/>
  <c r="O83" i="8"/>
  <c r="N85" i="8"/>
  <c r="N83" i="8"/>
  <c r="N87" i="8"/>
  <c r="Q77" i="8"/>
  <c r="Q82" i="8" s="1"/>
  <c r="M85" i="8"/>
  <c r="M86" i="8" s="1"/>
  <c r="M89" i="8" s="1"/>
  <c r="M83" i="8"/>
  <c r="M88" i="8" s="1"/>
  <c r="M87" i="8"/>
  <c r="P77" i="8"/>
  <c r="P82" i="8" s="1"/>
  <c r="U60" i="8" l="1"/>
  <c r="V47" i="8"/>
  <c r="U48" i="8"/>
  <c r="U57" i="8" s="1"/>
  <c r="U61" i="8"/>
  <c r="U62" i="8"/>
  <c r="U59" i="8"/>
  <c r="U58" i="8" s="1"/>
  <c r="U78" i="8" s="1"/>
  <c r="R74" i="8"/>
  <c r="R69" i="8"/>
  <c r="O88" i="8"/>
  <c r="T58" i="8"/>
  <c r="T78" i="8" s="1"/>
  <c r="T79" i="8"/>
  <c r="T64" i="8"/>
  <c r="T67" i="8" s="1"/>
  <c r="S78" i="8"/>
  <c r="S74" i="8"/>
  <c r="S69" i="8"/>
  <c r="Q85" i="8"/>
  <c r="Q87" i="8"/>
  <c r="Q83" i="8"/>
  <c r="N86" i="8"/>
  <c r="N89" i="8" s="1"/>
  <c r="P85" i="8"/>
  <c r="P87" i="8"/>
  <c r="P83" i="8"/>
  <c r="P88" i="8" s="1"/>
  <c r="N88" i="8"/>
  <c r="O86" i="8"/>
  <c r="O89" i="8" s="1"/>
  <c r="S70" i="8" l="1"/>
  <c r="S71" i="8"/>
  <c r="V48" i="8"/>
  <c r="V57" i="8" s="1"/>
  <c r="V61" i="8"/>
  <c r="V59" i="8"/>
  <c r="V62" i="8"/>
  <c r="V60" i="8"/>
  <c r="W47" i="8"/>
  <c r="T74" i="8"/>
  <c r="T69" i="8"/>
  <c r="T70" i="8" s="1"/>
  <c r="T71" i="8" s="1"/>
  <c r="R70" i="8"/>
  <c r="U79" i="8"/>
  <c r="U64" i="8"/>
  <c r="U67" i="8" s="1"/>
  <c r="P86" i="8"/>
  <c r="P89" i="8" s="1"/>
  <c r="Q88" i="8"/>
  <c r="R77" i="8" l="1"/>
  <c r="R82" i="8" s="1"/>
  <c r="S77" i="8"/>
  <c r="S82" i="8" s="1"/>
  <c r="S85" i="8" s="1"/>
  <c r="R71" i="8"/>
  <c r="W62" i="8"/>
  <c r="W59" i="8"/>
  <c r="W60" i="8"/>
  <c r="W48" i="8"/>
  <c r="W57" i="8" s="1"/>
  <c r="W61" i="8"/>
  <c r="V58" i="8"/>
  <c r="V78" i="8" s="1"/>
  <c r="Q86" i="8"/>
  <c r="Q89" i="8" s="1"/>
  <c r="V79" i="8"/>
  <c r="U74" i="8"/>
  <c r="U69" i="8"/>
  <c r="W79" i="8" l="1"/>
  <c r="W58" i="8"/>
  <c r="W78" i="8" s="1"/>
  <c r="T77" i="8"/>
  <c r="T82" i="8" s="1"/>
  <c r="U70" i="8"/>
  <c r="V64" i="8"/>
  <c r="V67" i="8" s="1"/>
  <c r="R85" i="8"/>
  <c r="R86" i="8" s="1"/>
  <c r="R87" i="8"/>
  <c r="R83" i="8"/>
  <c r="R88" i="8" s="1"/>
  <c r="S83" i="8"/>
  <c r="S88" i="8" s="1"/>
  <c r="T83" i="8"/>
  <c r="T88" i="8" s="1"/>
  <c r="S87" i="8"/>
  <c r="R89" i="8"/>
  <c r="G28" i="8"/>
  <c r="S86" i="8"/>
  <c r="V74" i="8" l="1"/>
  <c r="V69" i="8"/>
  <c r="U77" i="8"/>
  <c r="U82" i="8" s="1"/>
  <c r="U71" i="8"/>
  <c r="T85" i="8"/>
  <c r="T86" i="8" s="1"/>
  <c r="W64" i="8"/>
  <c r="W67" i="8" s="1"/>
  <c r="U83" i="8"/>
  <c r="U88" i="8" s="1"/>
  <c r="T87" i="8"/>
  <c r="S89" i="8"/>
  <c r="W74" i="8" l="1"/>
  <c r="W69" i="8"/>
  <c r="U85" i="8"/>
  <c r="V70" i="8"/>
  <c r="U87" i="8"/>
  <c r="T89" i="8"/>
  <c r="U86" i="8"/>
  <c r="V77" i="8" l="1"/>
  <c r="V82" i="8" s="1"/>
  <c r="V71" i="8"/>
  <c r="W70" i="8"/>
  <c r="W77" i="8" s="1"/>
  <c r="W82" i="8" s="1"/>
  <c r="W85" i="8" s="1"/>
  <c r="W71" i="8"/>
  <c r="U89" i="8"/>
  <c r="V85" i="8" l="1"/>
  <c r="V86" i="8" s="1"/>
  <c r="V83" i="8"/>
  <c r="V88" i="8" s="1"/>
  <c r="W83" i="8"/>
  <c r="W88" i="8" s="1"/>
  <c r="G26" i="8" s="1"/>
  <c r="W87" i="8"/>
  <c r="V87" i="8"/>
  <c r="V89" i="8"/>
  <c r="W86" i="8"/>
  <c r="W89" i="8" s="1"/>
  <c r="G27" i="8" s="1"/>
</calcChain>
</file>

<file path=xl/sharedStrings.xml><?xml version="1.0" encoding="utf-8"?>
<sst xmlns="http://schemas.openxmlformats.org/spreadsheetml/2006/main" count="1111" uniqueCount="551">
  <si>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</si>
  <si>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</si>
  <si>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</si>
  <si>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</si>
  <si>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</si>
  <si>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</si>
  <si>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</si>
  <si>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O_П2_4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</si>
  <si>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</si>
  <si>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</si>
  <si>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</si>
  <si>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</si>
  <si>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</si>
  <si>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</si>
  <si>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</si>
  <si>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</si>
  <si>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</si>
  <si>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</si>
  <si>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</si>
  <si>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</si>
  <si>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</si>
  <si>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</si>
  <si>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</si>
  <si>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</si>
  <si>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</si>
  <si>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</si>
  <si>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</si>
  <si>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</si>
  <si>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</si>
  <si>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</si>
  <si>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</si>
  <si>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</si>
  <si>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</si>
  <si>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</si>
  <si>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</si>
  <si>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</si>
  <si>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</si>
  <si>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</si>
  <si>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</si>
  <si>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</si>
  <si>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</si>
  <si>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</si>
  <si>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</si>
  <si>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</si>
  <si>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</si>
  <si>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</si>
  <si>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</si>
  <si>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</si>
  <si>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</si>
  <si>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</si>
  <si>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</si>
  <si>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</si>
  <si>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</si>
  <si>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</si>
  <si>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</si>
  <si>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</si>
  <si>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</si>
  <si>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</si>
  <si>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</si>
  <si>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</si>
  <si>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</si>
  <si>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</si>
  <si>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</si>
  <si>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</si>
  <si>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</si>
  <si>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</si>
  <si>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</si>
  <si>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</si>
  <si>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</si>
  <si>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</si>
  <si>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</si>
  <si>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</si>
  <si>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</si>
  <si>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</si>
  <si>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</si>
  <si>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</si>
  <si>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</si>
  <si>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</si>
  <si>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</si>
  <si>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</si>
  <si>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</si>
  <si>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</si>
  <si>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</si>
  <si>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</si>
  <si>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</si>
  <si>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</si>
  <si>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</si>
  <si>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</si>
  <si>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</si>
  <si>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</si>
  <si>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</si>
  <si>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</si>
  <si>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</si>
  <si>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</si>
  <si>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</si>
  <si>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</si>
  <si>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</si>
  <si>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</si>
  <si>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</si>
  <si>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</si>
  <si>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</si>
  <si>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</si>
  <si>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</si>
  <si>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</si>
  <si>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</si>
  <si>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</si>
  <si>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</si>
  <si>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</si>
  <si>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</si>
  <si>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</si>
  <si>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</si>
  <si>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</si>
  <si>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</si>
  <si>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</si>
  <si>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</si>
  <si>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</si>
  <si>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</si>
  <si>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</si>
  <si>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</si>
  <si>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</si>
  <si>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</si>
  <si>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</si>
  <si>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</si>
  <si>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</si>
  <si>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</si>
  <si>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</si>
  <si>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</si>
  <si>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</si>
  <si>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</si>
  <si>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</si>
  <si>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</si>
  <si>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</si>
  <si>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</si>
  <si>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</si>
  <si>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</si>
  <si>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</si>
  <si>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</si>
  <si>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</si>
  <si>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</si>
  <si>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</si>
  <si>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</si>
  <si>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</si>
  <si>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</si>
  <si>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</si>
  <si>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</si>
  <si>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</si>
  <si>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</si>
  <si>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</si>
  <si>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</si>
  <si>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</si>
  <si>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</si>
  <si>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</si>
  <si>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</si>
  <si>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</si>
  <si>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</si>
  <si>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</si>
  <si>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</si>
  <si>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</si>
  <si>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</si>
  <si>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</si>
  <si>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</si>
  <si>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</si>
  <si>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</si>
  <si>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</si>
  <si>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</si>
  <si>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</si>
  <si>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</si>
  <si>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</si>
  <si>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</si>
  <si>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</si>
  <si>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</si>
  <si>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</si>
  <si>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</si>
  <si>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</si>
  <si>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</si>
  <si>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</si>
  <si>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</si>
  <si>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</si>
  <si>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</si>
  <si>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</si>
  <si>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</si>
  <si>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</si>
  <si>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</si>
  <si>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</si>
  <si>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</si>
  <si>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</si>
  <si>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</si>
  <si>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</si>
  <si>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</si>
  <si>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</si>
  <si>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</si>
  <si>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</si>
  <si>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</si>
  <si>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</si>
  <si>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</si>
  <si>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</si>
  <si>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</si>
  <si>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</si>
  <si>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</si>
  <si>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</si>
  <si>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</si>
  <si>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</si>
  <si>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</si>
  <si>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</si>
  <si>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</si>
  <si>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</si>
  <si>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</si>
  <si>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</si>
  <si>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</si>
  <si>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</si>
  <si>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</si>
  <si>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</si>
  <si>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</si>
  <si>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</si>
  <si>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</si>
  <si>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</si>
  <si>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</si>
  <si>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</si>
  <si>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</si>
  <si>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</si>
  <si>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</si>
  <si>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</si>
  <si>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</si>
  <si>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</si>
  <si>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</si>
  <si>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</si>
  <si>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</si>
  <si>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</si>
  <si>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</si>
  <si>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</si>
  <si>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</si>
  <si>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</si>
  <si>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</si>
  <si>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</si>
  <si>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</si>
  <si>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</si>
  <si>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</si>
  <si>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</si>
  <si>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</si>
  <si>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</si>
  <si>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</si>
  <si>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</si>
  <si>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</si>
  <si>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</si>
  <si>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</si>
  <si>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</si>
  <si>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</si>
  <si>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</si>
  <si>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</si>
  <si>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</si>
  <si>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</si>
  <si>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</si>
  <si>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</si>
  <si>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</si>
  <si>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</si>
  <si>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</si>
  <si>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</si>
  <si>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</si>
  <si>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</si>
  <si>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</si>
  <si>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</si>
  <si>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</si>
  <si>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</si>
  <si>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</si>
  <si>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</si>
  <si>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</si>
  <si>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</si>
  <si>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</si>
  <si>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</si>
  <si>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</si>
  <si>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</si>
  <si>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</si>
  <si>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</si>
  <si>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</si>
  <si>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</si>
  <si>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</si>
  <si>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</si>
  <si>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</si>
  <si>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</si>
  <si>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</si>
  <si>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</si>
  <si>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</si>
  <si>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</si>
  <si>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</si>
  <si>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</si>
  <si>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</si>
  <si>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</si>
  <si>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</si>
  <si>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</si>
  <si>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</si>
  <si>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</si>
  <si>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</si>
  <si>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</si>
  <si>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</si>
  <si>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</si>
  <si>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</si>
  <si>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</si>
  <si>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</si>
  <si>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</si>
  <si>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</si>
  <si>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</si>
  <si>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</si>
  <si>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</si>
  <si>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</si>
  <si>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</si>
  <si>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</si>
  <si>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</si>
  <si>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</si>
  <si>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</si>
  <si>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</si>
  <si>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</si>
  <si>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</si>
  <si>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</si>
  <si>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</si>
  <si>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</si>
  <si>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</si>
  <si>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</si>
  <si>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</si>
  <si>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</si>
  <si>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</si>
  <si>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</si>
  <si>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</si>
  <si>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</si>
  <si>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</si>
  <si>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</si>
  <si>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</si>
  <si>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</si>
  <si>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</si>
  <si>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</si>
  <si>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</si>
  <si>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</si>
  <si>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</si>
  <si>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</si>
  <si>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</si>
  <si>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</si>
  <si>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</si>
  <si>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</si>
  <si>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</si>
  <si>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</si>
  <si>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</si>
  <si>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</si>
  <si>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</si>
  <si>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</si>
  <si>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</si>
  <si>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</si>
  <si>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</si>
  <si>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</si>
  <si>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</si>
  <si>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</si>
  <si>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</si>
  <si>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</si>
  <si>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</si>
  <si>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</si>
  <si>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</si>
  <si>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</si>
  <si>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</si>
  <si>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</si>
  <si>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</si>
  <si>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</si>
  <si>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</si>
  <si>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</si>
  <si>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</si>
  <si>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</si>
  <si>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</si>
  <si>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</si>
  <si>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</si>
  <si>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</si>
  <si>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</si>
  <si>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</si>
  <si>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</si>
  <si>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</si>
  <si>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</si>
  <si>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</si>
  <si>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</si>
  <si>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</si>
  <si>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</si>
  <si>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</si>
  <si>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</si>
  <si>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</si>
  <si>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</si>
  <si>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</si>
  <si>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</si>
  <si>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</si>
  <si>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</si>
  <si>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</si>
  <si>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</si>
  <si>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</si>
  <si>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</si>
  <si>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</si>
  <si>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</si>
  <si>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</si>
  <si>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</si>
  <si>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</si>
  <si>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</si>
  <si>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</si>
  <si>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</si>
  <si>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</si>
  <si>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</si>
  <si>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</si>
  <si>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</si>
  <si>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</si>
  <si>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</si>
  <si>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</si>
  <si>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</si>
  <si>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</si>
  <si>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</si>
  <si>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</si>
  <si>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</si>
  <si>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</si>
  <si>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</si>
  <si>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</si>
  <si>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</si>
  <si>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</si>
  <si>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</si>
  <si>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</si>
  <si>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</si>
  <si>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</si>
  <si>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</si>
  <si>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</si>
  <si>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</si>
  <si>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</si>
  <si>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</si>
  <si>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</si>
  <si>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</si>
  <si>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</si>
  <si>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</si>
  <si>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</si>
  <si>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</si>
  <si>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</si>
  <si>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</si>
  <si>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</si>
  <si>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</si>
  <si>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</si>
  <si>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</si>
  <si>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</si>
  <si>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</si>
  <si>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</si>
  <si>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</si>
  <si>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</si>
  <si>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</si>
  <si>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</si>
  <si>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</si>
  <si>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</si>
  <si>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</si>
  <si>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</si>
  <si>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</si>
  <si>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</si>
  <si>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</si>
  <si>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</si>
  <si>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</si>
  <si>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</si>
  <si>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</si>
  <si>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</si>
  <si>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</si>
  <si>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</si>
  <si>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</si>
  <si>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</si>
  <si>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</si>
  <si>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</si>
  <si>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</si>
  <si>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</si>
  <si>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</si>
  <si>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</si>
  <si>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</si>
  <si>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</si>
  <si>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</si>
  <si>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</si>
  <si>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</si>
  <si>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</si>
  <si>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</si>
  <si>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</si>
  <si>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</si>
  <si>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</si>
  <si>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</si>
  <si>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</si>
  <si>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</si>
  <si>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</si>
  <si>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</si>
  <si>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</si>
  <si>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</si>
  <si>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</si>
  <si>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</si>
  <si>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</si>
  <si>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</si>
  <si>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</si>
  <si>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</si>
  <si>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</si>
  <si>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</si>
  <si>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</si>
  <si>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</si>
  <si>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</si>
  <si>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</si>
  <si>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</si>
  <si>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</si>
  <si>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</si>
  <si>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</si>
  <si>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</si>
  <si>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</si>
  <si>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</si>
  <si>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</si>
  <si>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</si>
  <si>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</si>
  <si>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</si>
  <si>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</si>
  <si>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</si>
  <si>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</si>
  <si>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</si>
  <si>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</si>
  <si>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</si>
  <si>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</si>
  <si>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</si>
  <si>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</si>
  <si>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</si>
  <si>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</si>
  <si>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</si>
  <si>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</si>
  <si>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</si>
  <si>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</si>
  <si>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</si>
  <si>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</si>
  <si>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</si>
  <si>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</si>
  <si>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</si>
  <si>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</si>
  <si>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Реконструкция</t>
  </si>
  <si>
    <t>закупка не проведена</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</si>
  <si>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</si>
  <si>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Пермский край, Пермский городской округ</t>
  </si>
  <si>
    <t xml:space="preserve">МВ×А-0,25;т.у.-0; км ЛЭП-5,834;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</si>
  <si>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</si>
  <si>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</si>
  <si>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</si>
  <si>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</si>
  <si>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</si>
  <si>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</si>
  <si>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</si>
  <si>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</si>
  <si>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</si>
  <si>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</si>
  <si>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</si>
  <si>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</si>
  <si>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</si>
  <si>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</si>
  <si>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</si>
  <si>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</si>
  <si>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</si>
  <si>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4,85 млн руб с НДС</t>
  </si>
  <si>
    <t>4,04млн руб без НДС</t>
  </si>
  <si>
    <t>Устранение дефектов и несправностей для приведения оборудования ТП 10/0,4 кВ и ВЛ 0,4 кВ в нормативное состояние.</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</si>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</sst>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2585766.249992094</c:v>
                </c:pt>
                <c:pt idx="3">
                  <c:v>4344286.9221873702</c:v>
                </c:pt>
                <c:pt idx="4">
                  <c:v>6273020.3822814319</c:v>
                </c:pt>
                <c:pt idx="5">
                  <c:v>8388921.7197310217</c:v>
                </c:pt>
                <c:pt idx="6">
                  <c:v>10710658.657348342</c:v>
                </c:pt>
                <c:pt idx="7">
                  <c:v>13258786.622434238</c:v>
                </c:pt>
                <c:pt idx="8">
                  <c:v>16055941.894440636</c:v>
                </c:pt>
                <c:pt idx="9">
                  <c:v>19127054.711044293</c:v>
                </c:pt>
                <c:pt idx="10">
                  <c:v>22499584.411739033</c:v>
                </c:pt>
                <c:pt idx="11">
                  <c:v>26203778.916058555</c:v>
                </c:pt>
                <c:pt idx="12">
                  <c:v>30272961.074525058</c:v>
                </c:pt>
                <c:pt idx="13">
                  <c:v>34743844.696812361</c:v>
                </c:pt>
                <c:pt idx="14">
                  <c:v>39656883.356106058</c:v>
                </c:pt>
                <c:pt idx="15">
                  <c:v>45056655.394213371</c:v>
                </c:pt>
                <c:pt idx="16">
                  <c:v>50992288.91191379</c:v>
                </c:pt>
              </c:numCache>
            </c:numRef>
          </c:val>
          <c:smooth val="0"/>
          <c:extLst>
            <c:ext xmlns:c16="http://schemas.microsoft.com/office/drawing/2014/chart" uri="{C3380CC4-5D6E-409C-BE32-E72D297353CC}">
              <c16:uniqueId val="{00000000-9CB1-4844-B097-FC5E0D5175B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1423354.86293574</c:v>
                </c:pt>
                <c:pt idx="3">
                  <c:v>1377179.6320739891</c:v>
                </c:pt>
                <c:pt idx="4">
                  <c:v>1336709.0375086113</c:v>
                </c:pt>
                <c:pt idx="5">
                  <c:v>1297721.9161796747</c:v>
                </c:pt>
                <c:pt idx="6">
                  <c:v>1260145.7916687327</c:v>
                </c:pt>
                <c:pt idx="7">
                  <c:v>1223913.071901262</c:v>
                </c:pt>
                <c:pt idx="8">
                  <c:v>1188960.6205769547</c:v>
                </c:pt>
                <c:pt idx="9">
                  <c:v>1155229.37242706</c:v>
                </c:pt>
                <c:pt idx="10">
                  <c:v>1122663.9874933749</c:v>
                </c:pt>
                <c:pt idx="11">
                  <c:v>1091212.5401653606</c:v>
                </c:pt>
                <c:pt idx="12">
                  <c:v>1060826.2391919903</c:v>
                </c:pt>
                <c:pt idx="13">
                  <c:v>1031459.1753103331</c:v>
                </c:pt>
                <c:pt idx="14">
                  <c:v>1003068.0935098788</c:v>
                </c:pt>
                <c:pt idx="15">
                  <c:v>975612.18728567858</c:v>
                </c:pt>
                <c:pt idx="16">
                  <c:v>949052.91252947552</c:v>
                </c:pt>
              </c:numCache>
            </c:numRef>
          </c:val>
          <c:smooth val="0"/>
          <c:extLst>
            <c:ext xmlns:c16="http://schemas.microsoft.com/office/drawing/2014/chart" uri="{C3380CC4-5D6E-409C-BE32-E72D297353CC}">
              <c16:uniqueId val="{00000001-9CB1-4844-B097-FC5E0D5175B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O_П2_4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10.94</v>
      </c>
      <c r="E24" s="196">
        <v>10.94</v>
      </c>
      <c r="F24" s="197">
        <v>10.94</v>
      </c>
      <c r="G24" s="196">
        <v>0</v>
      </c>
      <c r="H24" s="196">
        <v>0</v>
      </c>
      <c r="I24" s="196">
        <v>0</v>
      </c>
      <c r="J24" s="196">
        <v>1.0940000000000001</v>
      </c>
      <c r="K24" s="196">
        <v>4</v>
      </c>
      <c r="L24" s="196">
        <v>0</v>
      </c>
      <c r="M24" s="196">
        <v>0</v>
      </c>
      <c r="N24" s="196">
        <v>0</v>
      </c>
      <c r="O24" s="196">
        <v>0</v>
      </c>
      <c r="P24" s="196">
        <v>9.8460000000000001</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9.8460000000000001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10.94</v>
      </c>
      <c r="E27" s="26">
        <v>10.94</v>
      </c>
      <c r="F27" s="203">
        <v>10.94</v>
      </c>
      <c r="G27" s="26">
        <v>0</v>
      </c>
      <c r="H27" s="26">
        <v>0</v>
      </c>
      <c r="I27" s="26">
        <v>0</v>
      </c>
      <c r="J27" s="26">
        <v>1.0940000000000001</v>
      </c>
      <c r="K27" s="26">
        <v>4</v>
      </c>
      <c r="L27" s="26">
        <v>0</v>
      </c>
      <c r="M27" s="26">
        <v>0</v>
      </c>
      <c r="N27" s="26">
        <v>0</v>
      </c>
      <c r="O27" s="26">
        <v>0</v>
      </c>
      <c r="P27" s="26">
        <v>9.8460000000000001</v>
      </c>
      <c r="Q27" s="26">
        <v>4</v>
      </c>
      <c r="R27" s="26">
        <v>0</v>
      </c>
      <c r="S27" s="26">
        <v>0</v>
      </c>
      <c r="T27" s="26">
        <v>0</v>
      </c>
      <c r="U27" s="26">
        <v>0</v>
      </c>
      <c r="V27" s="26">
        <v>0</v>
      </c>
      <c r="W27" s="26">
        <v>0</v>
      </c>
      <c r="X27" s="200">
        <v>0</v>
      </c>
      <c r="Y27" s="200">
        <v>0</v>
      </c>
      <c r="Z27" s="26">
        <v>0</v>
      </c>
      <c r="AA27" s="26">
        <v>0</v>
      </c>
      <c r="AB27" s="26">
        <v>0</v>
      </c>
      <c r="AC27" s="26">
        <v>0</v>
      </c>
      <c r="AD27" s="26">
        <v>0</v>
      </c>
      <c r="AE27" s="204">
        <v>0</v>
      </c>
      <c r="AF27" s="205">
        <v>9.8460000000000001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9.1166666666666671</v>
      </c>
      <c r="D30" s="200">
        <v>0</v>
      </c>
      <c r="E30" s="200">
        <v>0</v>
      </c>
      <c r="F30" s="200">
        <v>0</v>
      </c>
      <c r="G30" s="200">
        <v>0</v>
      </c>
      <c r="H30" s="200">
        <v>0</v>
      </c>
      <c r="I30" s="200">
        <v>0</v>
      </c>
      <c r="J30" s="200">
        <v>0.91166666666666674</v>
      </c>
      <c r="K30" s="200">
        <v>4</v>
      </c>
      <c r="L30" s="200">
        <v>8.2050000000000001</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8.2050000000000001</v>
      </c>
      <c r="AG30" s="200">
        <v>0</v>
      </c>
    </row>
    <row r="31" spans="1:37" x14ac:dyDescent="0.25">
      <c r="A31" s="201" t="s">
        <v>358</v>
      </c>
      <c r="B31" s="202" t="s">
        <v>359</v>
      </c>
      <c r="C31" s="200">
        <v>0.91166666666666674</v>
      </c>
      <c r="D31" s="200">
        <v>0</v>
      </c>
      <c r="E31" s="26">
        <v>0</v>
      </c>
      <c r="F31" s="26">
        <v>0</v>
      </c>
      <c r="G31" s="200">
        <v>0</v>
      </c>
      <c r="H31" s="26">
        <v>0</v>
      </c>
      <c r="I31" s="26">
        <v>0</v>
      </c>
      <c r="J31" s="200">
        <v>0</v>
      </c>
      <c r="K31" s="26">
        <v>0.4</v>
      </c>
      <c r="L31" s="26">
        <v>0.82050000000000001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0.82050000000000001</v>
      </c>
      <c r="AG31" s="200">
        <v>0</v>
      </c>
    </row>
    <row r="32" spans="1:37" ht="31.5" x14ac:dyDescent="0.25">
      <c r="A32" s="201" t="s">
        <v>360</v>
      </c>
      <c r="B32" s="202" t="s">
        <v>361</v>
      </c>
      <c r="C32" s="200">
        <v>2.2791666666666668</v>
      </c>
      <c r="D32" s="200">
        <v>0</v>
      </c>
      <c r="E32" s="26">
        <v>0</v>
      </c>
      <c r="F32" s="26">
        <v>0</v>
      </c>
      <c r="G32" s="200">
        <v>0</v>
      </c>
      <c r="H32" s="26">
        <v>0</v>
      </c>
      <c r="I32" s="26">
        <v>0</v>
      </c>
      <c r="J32" s="200">
        <v>0</v>
      </c>
      <c r="K32" s="26">
        <v>1</v>
      </c>
      <c r="L32" s="26">
        <v>2.05125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2.05125</v>
      </c>
      <c r="AG32" s="200">
        <v>0</v>
      </c>
    </row>
    <row r="33" spans="1:33" x14ac:dyDescent="0.25">
      <c r="A33" s="201" t="s">
        <v>362</v>
      </c>
      <c r="B33" s="202" t="s">
        <v>363</v>
      </c>
      <c r="C33" s="200">
        <v>5.47</v>
      </c>
      <c r="D33" s="200">
        <v>0</v>
      </c>
      <c r="E33" s="26">
        <v>0</v>
      </c>
      <c r="F33" s="26">
        <v>0</v>
      </c>
      <c r="G33" s="200">
        <v>0</v>
      </c>
      <c r="H33" s="26">
        <v>0</v>
      </c>
      <c r="I33" s="26">
        <v>0</v>
      </c>
      <c r="J33" s="200">
        <v>0</v>
      </c>
      <c r="K33" s="26">
        <v>2.4</v>
      </c>
      <c r="L33" s="26">
        <v>4.9229999999999992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4.9229999999999992</v>
      </c>
      <c r="AG33" s="200">
        <v>0</v>
      </c>
    </row>
    <row r="34" spans="1:33" x14ac:dyDescent="0.25">
      <c r="A34" s="201" t="s">
        <v>364</v>
      </c>
      <c r="B34" s="202" t="s">
        <v>365</v>
      </c>
      <c r="C34" s="200">
        <v>0.45583333333333337</v>
      </c>
      <c r="D34" s="200">
        <v>0</v>
      </c>
      <c r="E34" s="26">
        <v>0</v>
      </c>
      <c r="F34" s="26">
        <v>0</v>
      </c>
      <c r="G34" s="200">
        <v>0</v>
      </c>
      <c r="H34" s="26">
        <v>0</v>
      </c>
      <c r="I34" s="26">
        <v>0</v>
      </c>
      <c r="J34" s="200">
        <v>0</v>
      </c>
      <c r="K34" s="26">
        <v>0.2</v>
      </c>
      <c r="L34" s="26">
        <v>0.41025</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0.41025</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3.0339999999999998</v>
      </c>
      <c r="D38" s="26">
        <v>0</v>
      </c>
      <c r="E38" s="26">
        <v>0</v>
      </c>
      <c r="F38" s="26">
        <v>0</v>
      </c>
      <c r="G38" s="26">
        <v>0</v>
      </c>
      <c r="H38" s="26">
        <v>0</v>
      </c>
      <c r="I38" s="26">
        <v>0</v>
      </c>
      <c r="J38" s="26">
        <v>0</v>
      </c>
      <c r="K38" s="26">
        <v>0</v>
      </c>
      <c r="L38" s="26">
        <v>3.0339999999999998</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3.0339999999999998</v>
      </c>
      <c r="AG38" s="200">
        <v>0</v>
      </c>
    </row>
    <row r="39" spans="1:33" ht="31.5" x14ac:dyDescent="0.25">
      <c r="A39" s="201" t="s">
        <v>373</v>
      </c>
      <c r="B39" s="202" t="s">
        <v>374</v>
      </c>
      <c r="C39" s="26">
        <v>2.8</v>
      </c>
      <c r="D39" s="26">
        <v>0</v>
      </c>
      <c r="E39" s="26">
        <v>0</v>
      </c>
      <c r="F39" s="26">
        <v>0</v>
      </c>
      <c r="G39" s="26">
        <v>0</v>
      </c>
      <c r="H39" s="26">
        <v>0</v>
      </c>
      <c r="I39" s="26">
        <v>0</v>
      </c>
      <c r="J39" s="26">
        <v>0</v>
      </c>
      <c r="K39" s="26">
        <v>0</v>
      </c>
      <c r="L39" s="26">
        <v>2.8</v>
      </c>
      <c r="M39" s="26">
        <v>4</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2.8</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115</v>
      </c>
      <c r="D42" s="26">
        <v>0</v>
      </c>
      <c r="E42" s="26">
        <v>0</v>
      </c>
      <c r="F42" s="26">
        <v>0</v>
      </c>
      <c r="G42" s="26">
        <v>0</v>
      </c>
      <c r="H42" s="26">
        <v>0</v>
      </c>
      <c r="I42" s="26">
        <v>0</v>
      </c>
      <c r="J42" s="26">
        <v>0</v>
      </c>
      <c r="K42" s="26">
        <v>0</v>
      </c>
      <c r="L42" s="26">
        <v>115</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115</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3.0339999999999998</v>
      </c>
      <c r="D48" s="200">
        <v>0</v>
      </c>
      <c r="E48" s="200">
        <v>0</v>
      </c>
      <c r="F48" s="200">
        <v>0</v>
      </c>
      <c r="G48" s="200">
        <v>0</v>
      </c>
      <c r="H48" s="200">
        <v>0</v>
      </c>
      <c r="I48" s="200">
        <v>0</v>
      </c>
      <c r="J48" s="200">
        <v>0</v>
      </c>
      <c r="K48" s="200">
        <v>0</v>
      </c>
      <c r="L48" s="200">
        <v>3.0339999999999998</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3.0339999999999998</v>
      </c>
      <c r="AG48" s="200">
        <v>0</v>
      </c>
    </row>
    <row r="49" spans="1:33" ht="31.5" x14ac:dyDescent="0.25">
      <c r="A49" s="146" t="s">
        <v>390</v>
      </c>
      <c r="B49" s="202" t="s">
        <v>374</v>
      </c>
      <c r="C49" s="200">
        <v>2.8</v>
      </c>
      <c r="D49" s="200">
        <v>0</v>
      </c>
      <c r="E49" s="200">
        <v>0</v>
      </c>
      <c r="F49" s="200">
        <v>0</v>
      </c>
      <c r="G49" s="200">
        <v>0</v>
      </c>
      <c r="H49" s="200">
        <v>0</v>
      </c>
      <c r="I49" s="200">
        <v>0</v>
      </c>
      <c r="J49" s="200">
        <v>0</v>
      </c>
      <c r="K49" s="200">
        <v>0</v>
      </c>
      <c r="L49" s="200">
        <v>2.8</v>
      </c>
      <c r="M49" s="200">
        <v>4</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2.8</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115</v>
      </c>
      <c r="D52" s="200">
        <v>0</v>
      </c>
      <c r="E52" s="200">
        <v>0</v>
      </c>
      <c r="F52" s="200">
        <v>0</v>
      </c>
      <c r="G52" s="200">
        <v>0</v>
      </c>
      <c r="H52" s="200">
        <v>0</v>
      </c>
      <c r="I52" s="200">
        <v>0</v>
      </c>
      <c r="J52" s="200">
        <v>0</v>
      </c>
      <c r="K52" s="200">
        <v>0</v>
      </c>
      <c r="L52" s="200">
        <v>115</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115</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9.1166666666666671</v>
      </c>
      <c r="D55" s="200">
        <v>0</v>
      </c>
      <c r="E55" s="200">
        <v>0</v>
      </c>
      <c r="F55" s="200">
        <v>0</v>
      </c>
      <c r="G55" s="200">
        <v>0</v>
      </c>
      <c r="H55" s="200">
        <v>0</v>
      </c>
      <c r="I55" s="200">
        <v>0</v>
      </c>
      <c r="J55" s="200">
        <v>0.91166666666666674</v>
      </c>
      <c r="K55" s="200">
        <v>4</v>
      </c>
      <c r="L55" s="200">
        <v>8.2050000000000001</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8.2050000000000001</v>
      </c>
      <c r="AG55" s="200">
        <v>0</v>
      </c>
    </row>
    <row r="56" spans="1:33" x14ac:dyDescent="0.25">
      <c r="A56" s="146" t="s">
        <v>397</v>
      </c>
      <c r="B56" s="202" t="s">
        <v>398</v>
      </c>
      <c r="C56" s="26">
        <v>9.1166666666666671</v>
      </c>
      <c r="D56" s="26">
        <v>0</v>
      </c>
      <c r="E56" s="26">
        <v>0</v>
      </c>
      <c r="F56" s="26">
        <v>0</v>
      </c>
      <c r="G56" s="26">
        <v>0</v>
      </c>
      <c r="H56" s="26">
        <v>0</v>
      </c>
      <c r="I56" s="26">
        <v>0</v>
      </c>
      <c r="J56" s="26">
        <v>0.91166666666666674</v>
      </c>
      <c r="K56" s="26">
        <v>4</v>
      </c>
      <c r="L56" s="26">
        <v>8.2050000000000001</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8.2050000000000001</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3.0339999999999998</v>
      </c>
      <c r="D59" s="211">
        <v>0</v>
      </c>
      <c r="E59" s="211">
        <v>0</v>
      </c>
      <c r="F59" s="211">
        <v>0</v>
      </c>
      <c r="G59" s="211">
        <v>0</v>
      </c>
      <c r="H59" s="211">
        <v>0</v>
      </c>
      <c r="I59" s="211">
        <v>0</v>
      </c>
      <c r="J59" s="211">
        <v>0</v>
      </c>
      <c r="K59" s="211">
        <v>0</v>
      </c>
      <c r="L59" s="211">
        <v>3.0339999999999998</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3.0339999999999998</v>
      </c>
      <c r="AG59" s="200">
        <v>0</v>
      </c>
    </row>
    <row r="60" spans="1:33" x14ac:dyDescent="0.25">
      <c r="A60" s="146" t="s">
        <v>405</v>
      </c>
      <c r="B60" s="210" t="s">
        <v>406</v>
      </c>
      <c r="C60" s="211">
        <v>2.8</v>
      </c>
      <c r="D60" s="211">
        <v>0</v>
      </c>
      <c r="E60" s="211">
        <v>0</v>
      </c>
      <c r="F60" s="211">
        <v>0</v>
      </c>
      <c r="G60" s="211">
        <v>0</v>
      </c>
      <c r="H60" s="211">
        <v>0</v>
      </c>
      <c r="I60" s="211">
        <v>0</v>
      </c>
      <c r="J60" s="211">
        <v>0</v>
      </c>
      <c r="K60" s="211">
        <v>0</v>
      </c>
      <c r="L60" s="211">
        <v>2.8</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2.8</v>
      </c>
      <c r="AG60" s="200">
        <v>0</v>
      </c>
    </row>
    <row r="61" spans="1:33" x14ac:dyDescent="0.25">
      <c r="A61" s="146" t="s">
        <v>407</v>
      </c>
      <c r="B61" s="210" t="s">
        <v>380</v>
      </c>
      <c r="C61" s="26">
        <v>115</v>
      </c>
      <c r="D61" s="26">
        <v>0</v>
      </c>
      <c r="E61" s="26">
        <v>0</v>
      </c>
      <c r="F61" s="26">
        <v>0</v>
      </c>
      <c r="G61" s="26">
        <v>0</v>
      </c>
      <c r="H61" s="26">
        <v>0</v>
      </c>
      <c r="I61" s="26">
        <v>0</v>
      </c>
      <c r="J61" s="26">
        <v>0</v>
      </c>
      <c r="K61" s="26">
        <v>0</v>
      </c>
      <c r="L61" s="26">
        <v>115</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115</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9.1166666666666671</v>
      </c>
      <c r="D64" s="221">
        <v>0</v>
      </c>
      <c r="E64" s="221">
        <v>0</v>
      </c>
      <c r="F64" s="221">
        <v>0</v>
      </c>
      <c r="G64" s="221">
        <v>0</v>
      </c>
      <c r="H64" s="221">
        <v>0</v>
      </c>
      <c r="I64" s="221">
        <v>0</v>
      </c>
      <c r="J64" s="221">
        <v>0.91166666666666674</v>
      </c>
      <c r="K64" s="221">
        <v>4</v>
      </c>
      <c r="L64" s="221">
        <v>8.2050000000000001</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8.2050000000000001</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O_П2_4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2025</v>
      </c>
      <c r="E26" s="157" t="s">
        <v>84</v>
      </c>
      <c r="F26" s="157" t="s">
        <v>84</v>
      </c>
      <c r="G26" s="157">
        <v>0.25</v>
      </c>
      <c r="H26" s="157" t="s">
        <v>84</v>
      </c>
      <c r="I26" s="157">
        <v>0</v>
      </c>
      <c r="J26" s="157" t="s">
        <v>84</v>
      </c>
      <c r="K26" s="157" t="s">
        <v>84</v>
      </c>
      <c r="L26" s="157">
        <v>0</v>
      </c>
      <c r="M26" s="157" t="s">
        <v>84</v>
      </c>
      <c r="N26" s="157">
        <v>0</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O_П2_4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2025</v>
      </c>
    </row>
    <row r="26" spans="1:2" s="134" customFormat="1" ht="16.5" thickBot="1" x14ac:dyDescent="0.3">
      <c r="A26" s="170" t="s">
        <v>474</v>
      </c>
      <c r="B26" s="168" t="s">
        <v>529</v>
      </c>
    </row>
    <row r="27" spans="1:2" s="134" customFormat="1" ht="29.25" thickBot="1" x14ac:dyDescent="0.3">
      <c r="A27" s="171" t="s">
        <v>475</v>
      </c>
      <c r="B27" s="172">
        <v>4.848271516834318</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O_П2_4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O_П2_4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O_П2_4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O_П2_4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549</v>
      </c>
    </row>
    <row r="27" spans="1:3" ht="42.75" customHeight="1" x14ac:dyDescent="0.25">
      <c r="A27" s="49" t="s">
        <v>24</v>
      </c>
      <c r="B27" s="50" t="s">
        <v>142</v>
      </c>
      <c r="C27" s="25" t="s">
        <v>550</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O_П2_4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O_П2_4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O_П2_4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4040226.2640285986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18474484.695632827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115435.03611510282</v>
      </c>
      <c r="E65" s="109">
        <f t="shared" si="10"/>
        <v>115435.03611510282</v>
      </c>
      <c r="F65" s="109">
        <f t="shared" si="10"/>
        <v>115435.03611510282</v>
      </c>
      <c r="G65" s="109">
        <f t="shared" si="10"/>
        <v>115435.03611510282</v>
      </c>
      <c r="H65" s="109">
        <f t="shared" si="10"/>
        <v>115435.03611510282</v>
      </c>
      <c r="I65" s="109">
        <f t="shared" si="10"/>
        <v>115435.03611510282</v>
      </c>
      <c r="J65" s="109">
        <f t="shared" si="10"/>
        <v>115435.03611510282</v>
      </c>
      <c r="K65" s="109">
        <f t="shared" si="10"/>
        <v>115435.03611510282</v>
      </c>
      <c r="L65" s="109">
        <f t="shared" si="10"/>
        <v>115435.03611510282</v>
      </c>
      <c r="M65" s="109">
        <f t="shared" si="10"/>
        <v>115435.03611510282</v>
      </c>
      <c r="N65" s="109">
        <f t="shared" si="10"/>
        <v>115435.03611510282</v>
      </c>
      <c r="O65" s="109">
        <f t="shared" si="10"/>
        <v>115435.03611510282</v>
      </c>
      <c r="P65" s="109">
        <f t="shared" si="10"/>
        <v>115435.03611510282</v>
      </c>
      <c r="Q65" s="109">
        <f t="shared" si="10"/>
        <v>115435.03611510282</v>
      </c>
      <c r="R65" s="109">
        <f t="shared" si="10"/>
        <v>115435.03611510282</v>
      </c>
      <c r="S65" s="109">
        <f t="shared" si="10"/>
        <v>115435.03611510282</v>
      </c>
      <c r="T65" s="109">
        <f t="shared" si="10"/>
        <v>115435.03611510282</v>
      </c>
      <c r="U65" s="109">
        <f t="shared" si="10"/>
        <v>115435.03611510282</v>
      </c>
      <c r="V65" s="109">
        <f t="shared" si="10"/>
        <v>115435.03611510282</v>
      </c>
      <c r="W65" s="109">
        <f t="shared" si="10"/>
        <v>115435.03611510282</v>
      </c>
    </row>
    <row r="66" spans="1:23" ht="11.25" customHeight="1" x14ac:dyDescent="0.25">
      <c r="A66" s="74" t="s">
        <v>238</v>
      </c>
      <c r="B66" s="109">
        <f>IF(AND(B45&gt;$B$92,B45&lt;=$B$92+$B$27),B65,0)</f>
        <v>0</v>
      </c>
      <c r="C66" s="109">
        <f t="shared" ref="C66:W66" si="11">IF(AND(C45&gt;$B$92,C45&lt;=$B$92+$B$27),C65+B66,0)</f>
        <v>0</v>
      </c>
      <c r="D66" s="109">
        <f t="shared" si="11"/>
        <v>115435.03611510282</v>
      </c>
      <c r="E66" s="109">
        <f t="shared" si="11"/>
        <v>230870.07223020564</v>
      </c>
      <c r="F66" s="109">
        <f t="shared" si="11"/>
        <v>346305.10834530846</v>
      </c>
      <c r="G66" s="109">
        <f t="shared" si="11"/>
        <v>461740.14446041128</v>
      </c>
      <c r="H66" s="109">
        <f t="shared" si="11"/>
        <v>577175.1805755141</v>
      </c>
      <c r="I66" s="109">
        <f t="shared" si="11"/>
        <v>692610.21669061692</v>
      </c>
      <c r="J66" s="109">
        <f t="shared" si="11"/>
        <v>808045.25280571973</v>
      </c>
      <c r="K66" s="109">
        <f t="shared" si="11"/>
        <v>923480.28892082255</v>
      </c>
      <c r="L66" s="109">
        <f t="shared" si="11"/>
        <v>1038915.3250359254</v>
      </c>
      <c r="M66" s="109">
        <f t="shared" si="11"/>
        <v>1154350.3611510282</v>
      </c>
      <c r="N66" s="109">
        <f t="shared" si="11"/>
        <v>1269785.3972661309</v>
      </c>
      <c r="O66" s="109">
        <f t="shared" si="11"/>
        <v>1385220.4333812338</v>
      </c>
      <c r="P66" s="109">
        <f t="shared" si="11"/>
        <v>1500655.4694963368</v>
      </c>
      <c r="Q66" s="109">
        <f t="shared" si="11"/>
        <v>1616090.5056114397</v>
      </c>
      <c r="R66" s="109">
        <f t="shared" si="11"/>
        <v>1731525.5417265426</v>
      </c>
      <c r="S66" s="109">
        <f t="shared" si="11"/>
        <v>1846960.5778416456</v>
      </c>
      <c r="T66" s="109">
        <f t="shared" si="11"/>
        <v>1962395.6139567485</v>
      </c>
      <c r="U66" s="109">
        <f t="shared" si="11"/>
        <v>2077830.6500718514</v>
      </c>
      <c r="V66" s="109">
        <f t="shared" si="11"/>
        <v>2193265.6861869544</v>
      </c>
      <c r="W66" s="109">
        <f t="shared" si="11"/>
        <v>2308700.7223020573</v>
      </c>
    </row>
    <row r="67" spans="1:23" ht="25.5" customHeight="1" x14ac:dyDescent="0.25">
      <c r="A67" s="110" t="s">
        <v>239</v>
      </c>
      <c r="B67" s="106">
        <f t="shared" ref="B67:W67" si="12">B64-B65</f>
        <v>0</v>
      </c>
      <c r="C67" s="106">
        <f t="shared" si="12"/>
        <v>1867174.4212495829</v>
      </c>
      <c r="D67" s="106">
        <f>D64-D65</f>
        <v>1882595.5883475873</v>
      </c>
      <c r="E67" s="106">
        <f t="shared" si="12"/>
        <v>2078321.5227168663</v>
      </c>
      <c r="F67" s="106">
        <f t="shared" si="12"/>
        <v>2293521.8005195209</v>
      </c>
      <c r="G67" s="106">
        <f t="shared" si="12"/>
        <v>2530161.5856270394</v>
      </c>
      <c r="H67" s="106">
        <f t="shared" si="12"/>
        <v>2790406.7594227223</v>
      </c>
      <c r="I67" s="106">
        <f t="shared" si="12"/>
        <v>3076644.630978446</v>
      </c>
      <c r="J67" s="106">
        <f t="shared" si="12"/>
        <v>3391506.8020712044</v>
      </c>
      <c r="K67" s="106">
        <f t="shared" si="12"/>
        <v>3737894.412768322</v>
      </c>
      <c r="L67" s="106">
        <f t="shared" si="12"/>
        <v>4119006.0170845683</v>
      </c>
      <c r="M67" s="106">
        <f t="shared" si="12"/>
        <v>4538368.364503365</v>
      </c>
      <c r="N67" s="106">
        <f t="shared" si="12"/>
        <v>4999870.3922249367</v>
      </c>
      <c r="O67" s="106">
        <f t="shared" si="12"/>
        <v>5507800.7651515659</v>
      </c>
      <c r="P67" s="106">
        <f t="shared" si="12"/>
        <v>6066889.3361711791</v>
      </c>
      <c r="Q67" s="106">
        <f t="shared" si="12"/>
        <v>6682352.9386164062</v>
      </c>
      <c r="R67" s="106">
        <f t="shared" si="12"/>
        <v>7359945.9662572425</v>
      </c>
      <c r="S67" s="106">
        <f t="shared" si="12"/>
        <v>8106016.244273955</v>
      </c>
      <c r="T67" s="106">
        <f t="shared" si="12"/>
        <v>8927566.7478425205</v>
      </c>
      <c r="U67" s="106">
        <f t="shared" si="12"/>
        <v>9832323.7837897521</v>
      </c>
      <c r="V67" s="106">
        <f t="shared" si="12"/>
        <v>10828812.315838501</v>
      </c>
      <c r="W67" s="106">
        <f t="shared" si="12"/>
        <v>11926439.185929053</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1882595.5883475873</v>
      </c>
      <c r="E69" s="105">
        <f>E67+E68</f>
        <v>2078321.5227168663</v>
      </c>
      <c r="F69" s="105">
        <f t="shared" ref="F69:W69" si="14">F67-F68</f>
        <v>2293521.8005195209</v>
      </c>
      <c r="G69" s="105">
        <f t="shared" si="14"/>
        <v>2530161.5856270394</v>
      </c>
      <c r="H69" s="105">
        <f t="shared" si="14"/>
        <v>2790406.7594227223</v>
      </c>
      <c r="I69" s="105">
        <f t="shared" si="14"/>
        <v>3076644.630978446</v>
      </c>
      <c r="J69" s="105">
        <f t="shared" si="14"/>
        <v>3391506.8020712044</v>
      </c>
      <c r="K69" s="105">
        <f t="shared" si="14"/>
        <v>3737894.412768322</v>
      </c>
      <c r="L69" s="105">
        <f t="shared" si="14"/>
        <v>4119006.0170845683</v>
      </c>
      <c r="M69" s="105">
        <f t="shared" si="14"/>
        <v>4538368.364503365</v>
      </c>
      <c r="N69" s="105">
        <f t="shared" si="14"/>
        <v>4999870.3922249367</v>
      </c>
      <c r="O69" s="105">
        <f t="shared" si="14"/>
        <v>5507800.7651515659</v>
      </c>
      <c r="P69" s="105">
        <f t="shared" si="14"/>
        <v>6066889.3361711791</v>
      </c>
      <c r="Q69" s="105">
        <f t="shared" si="14"/>
        <v>6682352.9386164062</v>
      </c>
      <c r="R69" s="105">
        <f t="shared" si="14"/>
        <v>7359945.9662572425</v>
      </c>
      <c r="S69" s="105">
        <f t="shared" si="14"/>
        <v>8106016.244273955</v>
      </c>
      <c r="T69" s="105">
        <f t="shared" si="14"/>
        <v>8927566.7478425205</v>
      </c>
      <c r="U69" s="105">
        <f t="shared" si="14"/>
        <v>9832323.7837897521</v>
      </c>
      <c r="V69" s="105">
        <f t="shared" si="14"/>
        <v>10828812.315838501</v>
      </c>
      <c r="W69" s="105">
        <f t="shared" si="14"/>
        <v>11926439.185929053</v>
      </c>
    </row>
    <row r="70" spans="1:23" ht="12" customHeight="1" x14ac:dyDescent="0.25">
      <c r="A70" s="74" t="s">
        <v>209</v>
      </c>
      <c r="B70" s="102">
        <f t="shared" ref="B70:W70" si="15">-IF(B69&gt;0, B69*$B$35, 0)</f>
        <v>0</v>
      </c>
      <c r="C70" s="102">
        <f t="shared" si="15"/>
        <v>-373434.88424991659</v>
      </c>
      <c r="D70" s="102">
        <f t="shared" si="15"/>
        <v>-376519.11766951747</v>
      </c>
      <c r="E70" s="102">
        <f t="shared" si="15"/>
        <v>-415664.30454337329</v>
      </c>
      <c r="F70" s="102">
        <f t="shared" si="15"/>
        <v>-458704.36010390421</v>
      </c>
      <c r="G70" s="102">
        <f t="shared" si="15"/>
        <v>-506032.31712540792</v>
      </c>
      <c r="H70" s="102">
        <f t="shared" si="15"/>
        <v>-558081.35188454448</v>
      </c>
      <c r="I70" s="102">
        <f t="shared" si="15"/>
        <v>-615328.92619568924</v>
      </c>
      <c r="J70" s="102">
        <f t="shared" si="15"/>
        <v>-678301.36041424097</v>
      </c>
      <c r="K70" s="102">
        <f t="shared" si="15"/>
        <v>-747578.8825536645</v>
      </c>
      <c r="L70" s="102">
        <f t="shared" si="15"/>
        <v>-823801.20341691375</v>
      </c>
      <c r="M70" s="102">
        <f t="shared" si="15"/>
        <v>-907673.672900673</v>
      </c>
      <c r="N70" s="102">
        <f t="shared" si="15"/>
        <v>-999974.07844498742</v>
      </c>
      <c r="O70" s="102">
        <f t="shared" si="15"/>
        <v>-1101560.1530303133</v>
      </c>
      <c r="P70" s="102">
        <f t="shared" si="15"/>
        <v>-1213377.8672342359</v>
      </c>
      <c r="Q70" s="102">
        <f t="shared" si="15"/>
        <v>-1336470.5877232812</v>
      </c>
      <c r="R70" s="102">
        <f t="shared" si="15"/>
        <v>-1471989.1932514487</v>
      </c>
      <c r="S70" s="102">
        <f t="shared" si="15"/>
        <v>-1621203.248854791</v>
      </c>
      <c r="T70" s="102">
        <f t="shared" si="15"/>
        <v>-1785513.3495685041</v>
      </c>
      <c r="U70" s="102">
        <f t="shared" si="15"/>
        <v>-1966464.7567579504</v>
      </c>
      <c r="V70" s="102">
        <f t="shared" si="15"/>
        <v>-2165762.4631677005</v>
      </c>
      <c r="W70" s="102">
        <f t="shared" si="15"/>
        <v>-2385287.8371858108</v>
      </c>
    </row>
    <row r="71" spans="1:23" ht="12.75" customHeight="1" thickBot="1" x14ac:dyDescent="0.3">
      <c r="A71" s="111" t="s">
        <v>242</v>
      </c>
      <c r="B71" s="112">
        <f t="shared" ref="B71:W71" si="16">B69+B70</f>
        <v>0</v>
      </c>
      <c r="C71" s="112">
        <f>C69+C70</f>
        <v>1493739.5369996664</v>
      </c>
      <c r="D71" s="112">
        <f t="shared" si="16"/>
        <v>1506076.4706780699</v>
      </c>
      <c r="E71" s="112">
        <f t="shared" si="16"/>
        <v>1662657.2181734932</v>
      </c>
      <c r="F71" s="112">
        <f t="shared" si="16"/>
        <v>1834817.4404156166</v>
      </c>
      <c r="G71" s="112">
        <f t="shared" si="16"/>
        <v>2024129.2685016314</v>
      </c>
      <c r="H71" s="112">
        <f t="shared" si="16"/>
        <v>2232325.4075381779</v>
      </c>
      <c r="I71" s="112">
        <f t="shared" si="16"/>
        <v>2461315.704782757</v>
      </c>
      <c r="J71" s="112">
        <f t="shared" si="16"/>
        <v>2713205.4416569634</v>
      </c>
      <c r="K71" s="112">
        <f t="shared" si="16"/>
        <v>2990315.5302146575</v>
      </c>
      <c r="L71" s="112">
        <f t="shared" si="16"/>
        <v>3295204.8136676545</v>
      </c>
      <c r="M71" s="112">
        <f t="shared" si="16"/>
        <v>3630694.691602692</v>
      </c>
      <c r="N71" s="112">
        <f t="shared" si="16"/>
        <v>3999896.3137799492</v>
      </c>
      <c r="O71" s="112">
        <f t="shared" si="16"/>
        <v>4406240.6121212523</v>
      </c>
      <c r="P71" s="112">
        <f t="shared" si="16"/>
        <v>4853511.4689369434</v>
      </c>
      <c r="Q71" s="112">
        <f t="shared" si="16"/>
        <v>5345882.3508931249</v>
      </c>
      <c r="R71" s="112">
        <f t="shared" si="16"/>
        <v>5887956.7730057938</v>
      </c>
      <c r="S71" s="112">
        <f t="shared" si="16"/>
        <v>6484812.9954191642</v>
      </c>
      <c r="T71" s="112">
        <f t="shared" si="16"/>
        <v>7142053.3982740166</v>
      </c>
      <c r="U71" s="112">
        <f t="shared" si="16"/>
        <v>7865859.0270318016</v>
      </c>
      <c r="V71" s="112">
        <f t="shared" si="16"/>
        <v>8663049.8526707999</v>
      </c>
      <c r="W71" s="112">
        <f t="shared" si="16"/>
        <v>9541151.3487432413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1882595.5883475873</v>
      </c>
      <c r="E74" s="106">
        <f t="shared" si="18"/>
        <v>2078321.5227168663</v>
      </c>
      <c r="F74" s="106">
        <f t="shared" si="18"/>
        <v>2293521.8005195209</v>
      </c>
      <c r="G74" s="106">
        <f t="shared" si="18"/>
        <v>2530161.5856270394</v>
      </c>
      <c r="H74" s="106">
        <f t="shared" si="18"/>
        <v>2790406.7594227223</v>
      </c>
      <c r="I74" s="106">
        <f t="shared" si="18"/>
        <v>3076644.630978446</v>
      </c>
      <c r="J74" s="106">
        <f t="shared" si="18"/>
        <v>3391506.8020712044</v>
      </c>
      <c r="K74" s="106">
        <f t="shared" si="18"/>
        <v>3737894.412768322</v>
      </c>
      <c r="L74" s="106">
        <f t="shared" si="18"/>
        <v>4119006.0170845683</v>
      </c>
      <c r="M74" s="106">
        <f t="shared" si="18"/>
        <v>4538368.364503365</v>
      </c>
      <c r="N74" s="106">
        <f t="shared" si="18"/>
        <v>4999870.3922249367</v>
      </c>
      <c r="O74" s="106">
        <f t="shared" si="18"/>
        <v>5507800.7651515659</v>
      </c>
      <c r="P74" s="106">
        <f t="shared" si="18"/>
        <v>6066889.3361711791</v>
      </c>
      <c r="Q74" s="106">
        <f t="shared" si="18"/>
        <v>6682352.9386164062</v>
      </c>
      <c r="R74" s="106">
        <f t="shared" si="18"/>
        <v>7359945.9662572425</v>
      </c>
      <c r="S74" s="106">
        <f t="shared" si="18"/>
        <v>8106016.244273955</v>
      </c>
      <c r="T74" s="106">
        <f t="shared" si="18"/>
        <v>8927566.7478425205</v>
      </c>
      <c r="U74" s="106">
        <f t="shared" si="18"/>
        <v>9832323.7837897521</v>
      </c>
      <c r="V74" s="106">
        <f t="shared" si="18"/>
        <v>10828812.315838501</v>
      </c>
      <c r="W74" s="106">
        <f t="shared" si="18"/>
        <v>11926439.185929053</v>
      </c>
    </row>
    <row r="75" spans="1:23" ht="12" customHeight="1" x14ac:dyDescent="0.25">
      <c r="A75" s="74" t="s">
        <v>237</v>
      </c>
      <c r="B75" s="102">
        <f t="shared" ref="B75:W75" si="19">B65</f>
        <v>0</v>
      </c>
      <c r="C75" s="102">
        <f t="shared" si="19"/>
        <v>0</v>
      </c>
      <c r="D75" s="102">
        <f t="shared" si="19"/>
        <v>115435.03611510282</v>
      </c>
      <c r="E75" s="102">
        <f t="shared" si="19"/>
        <v>115435.03611510282</v>
      </c>
      <c r="F75" s="102">
        <f t="shared" si="19"/>
        <v>115435.03611510282</v>
      </c>
      <c r="G75" s="102">
        <f t="shared" si="19"/>
        <v>115435.03611510282</v>
      </c>
      <c r="H75" s="102">
        <f t="shared" si="19"/>
        <v>115435.03611510282</v>
      </c>
      <c r="I75" s="102">
        <f t="shared" si="19"/>
        <v>115435.03611510282</v>
      </c>
      <c r="J75" s="102">
        <f t="shared" si="19"/>
        <v>115435.03611510282</v>
      </c>
      <c r="K75" s="102">
        <f t="shared" si="19"/>
        <v>115435.03611510282</v>
      </c>
      <c r="L75" s="102">
        <f t="shared" si="19"/>
        <v>115435.03611510282</v>
      </c>
      <c r="M75" s="102">
        <f t="shared" si="19"/>
        <v>115435.03611510282</v>
      </c>
      <c r="N75" s="102">
        <f t="shared" si="19"/>
        <v>115435.03611510282</v>
      </c>
      <c r="O75" s="102">
        <f t="shared" si="19"/>
        <v>115435.03611510282</v>
      </c>
      <c r="P75" s="102">
        <f t="shared" si="19"/>
        <v>115435.03611510282</v>
      </c>
      <c r="Q75" s="102">
        <f t="shared" si="19"/>
        <v>115435.03611510282</v>
      </c>
      <c r="R75" s="102">
        <f t="shared" si="19"/>
        <v>115435.03611510282</v>
      </c>
      <c r="S75" s="102">
        <f t="shared" si="19"/>
        <v>115435.03611510282</v>
      </c>
      <c r="T75" s="102">
        <f t="shared" si="19"/>
        <v>115435.03611510282</v>
      </c>
      <c r="U75" s="102">
        <f t="shared" si="19"/>
        <v>115435.03611510282</v>
      </c>
      <c r="V75" s="102">
        <f t="shared" si="19"/>
        <v>115435.03611510282</v>
      </c>
      <c r="W75" s="102">
        <f t="shared" si="19"/>
        <v>115435.03611510282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-376519.11766951747</v>
      </c>
      <c r="E77" s="109">
        <f>IF(SUM($B$70:E70)+SUM($B$77:D77)&gt;0,0,SUM($B$70:E70)-SUM($B$77:D77))</f>
        <v>-415664.30454337329</v>
      </c>
      <c r="F77" s="109">
        <f>IF(SUM($B$70:F70)+SUM($B$77:E77)&gt;0,0,SUM($B$70:F70)-SUM($B$77:E77))</f>
        <v>-458704.36010390427</v>
      </c>
      <c r="G77" s="109">
        <f>IF(SUM($B$70:G70)+SUM($B$77:F77)&gt;0,0,SUM($B$70:G70)-SUM($B$77:F77))</f>
        <v>-506032.31712540775</v>
      </c>
      <c r="H77" s="109">
        <f>IF(SUM($B$70:H70)+SUM($B$77:G77)&gt;0,0,SUM($B$70:H70)-SUM($B$77:G77))</f>
        <v>-558081.35188454436</v>
      </c>
      <c r="I77" s="109">
        <f>IF(SUM($B$70:I70)+SUM($B$77:H77)&gt;0,0,SUM($B$70:I70)-SUM($B$77:H77))</f>
        <v>-615328.92619568948</v>
      </c>
      <c r="J77" s="109">
        <f>IF(SUM($B$70:J70)+SUM($B$77:I77)&gt;0,0,SUM($B$70:J70)-SUM($B$77:I77))</f>
        <v>-678301.36041424097</v>
      </c>
      <c r="K77" s="109">
        <f>IF(SUM($B$70:K70)+SUM($B$77:J77)&gt;0,0,SUM($B$70:K70)-SUM($B$77:J77))</f>
        <v>-747578.8825536645</v>
      </c>
      <c r="L77" s="109">
        <f>IF(SUM($B$70:L70)+SUM($B$77:K77)&gt;0,0,SUM($B$70:L70)-SUM($B$77:K77))</f>
        <v>-823801.20341691375</v>
      </c>
      <c r="M77" s="109">
        <f>IF(SUM($B$70:M70)+SUM($B$77:L77)&gt;0,0,SUM($B$70:M70)-SUM($B$77:L77))</f>
        <v>-907673.672900673</v>
      </c>
      <c r="N77" s="109">
        <f>IF(SUM($B$70:N70)+SUM($B$77:M77)&gt;0,0,SUM($B$70:N70)-SUM($B$77:M77))</f>
        <v>-999974.07844498754</v>
      </c>
      <c r="O77" s="109">
        <f>IF(SUM($B$70:O70)+SUM($B$77:N77)&gt;0,0,SUM($B$70:O70)-SUM($B$77:N77))</f>
        <v>-1101560.1530303136</v>
      </c>
      <c r="P77" s="109">
        <f>IF(SUM($B$70:P70)+SUM($B$77:O77)&gt;0,0,SUM($B$70:P70)-SUM($B$77:O77))</f>
        <v>-1213377.8672342356</v>
      </c>
      <c r="Q77" s="109">
        <f>IF(SUM($B$70:Q70)+SUM($B$77:P77)&gt;0,0,SUM($B$70:Q70)-SUM($B$77:P77))</f>
        <v>-1336470.5877232812</v>
      </c>
      <c r="R77" s="109">
        <f>IF(SUM($B$70:R70)+SUM($B$77:Q77)&gt;0,0,SUM($B$70:R70)-SUM($B$77:Q77))</f>
        <v>-1471989.1932514496</v>
      </c>
      <c r="S77" s="109">
        <f>IF(SUM($B$70:S70)+SUM($B$77:R77)&gt;0,0,SUM($B$70:S70)-SUM($B$77:R77))</f>
        <v>-1621203.2488547917</v>
      </c>
      <c r="T77" s="109">
        <f>IF(SUM($B$70:T70)+SUM($B$77:S77)&gt;0,0,SUM($B$70:T70)-SUM($B$77:S77))</f>
        <v>-1785513.3495685048</v>
      </c>
      <c r="U77" s="109">
        <f>IF(SUM($B$70:U70)+SUM($B$77:T77)&gt;0,0,SUM($B$70:U70)-SUM($B$77:T77))</f>
        <v>-1966464.7567579504</v>
      </c>
      <c r="V77" s="109">
        <f>IF(SUM($B$70:V70)+SUM($B$77:U77)&gt;0,0,SUM($B$70:V70)-SUM($B$77:U77))</f>
        <v>-2165762.4631677009</v>
      </c>
      <c r="W77" s="109">
        <f>IF(SUM($B$70:W70)+SUM($B$77:V77)&gt;0,0,SUM($B$70:W70)-SUM($B$77:V77))</f>
        <v>-2385287.8371858113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1608390.9951173861</v>
      </c>
      <c r="E82" s="106">
        <f t="shared" si="24"/>
        <v>1758520.6721952762</v>
      </c>
      <c r="F82" s="106">
        <f t="shared" si="24"/>
        <v>1928733.4600940621</v>
      </c>
      <c r="G82" s="106">
        <f t="shared" si="24"/>
        <v>2115901.3374495907</v>
      </c>
      <c r="H82" s="106">
        <f t="shared" si="24"/>
        <v>2321736.9376173206</v>
      </c>
      <c r="I82" s="106">
        <f t="shared" si="24"/>
        <v>2548127.9650858953</v>
      </c>
      <c r="J82" s="106">
        <f t="shared" si="24"/>
        <v>2797155.2720063985</v>
      </c>
      <c r="K82" s="106">
        <f t="shared" si="24"/>
        <v>3071112.8166036569</v>
      </c>
      <c r="L82" s="106">
        <f t="shared" si="24"/>
        <v>3372529.7006947407</v>
      </c>
      <c r="M82" s="106">
        <f t="shared" si="24"/>
        <v>3704194.504319523</v>
      </c>
      <c r="N82" s="106">
        <f t="shared" si="24"/>
        <v>4069182.1584665026</v>
      </c>
      <c r="O82" s="106">
        <f t="shared" si="24"/>
        <v>4470883.6222872995</v>
      </c>
      <c r="P82" s="106">
        <f t="shared" si="24"/>
        <v>4913038.6592936926</v>
      </c>
      <c r="Q82" s="106">
        <f t="shared" si="24"/>
        <v>5399772.0381073132</v>
      </c>
      <c r="R82" s="106">
        <f t="shared" si="24"/>
        <v>5935633.5177004198</v>
      </c>
      <c r="S82" s="106">
        <f t="shared" si="24"/>
        <v>6525642.0150762023</v>
      </c>
      <c r="T82" s="106">
        <f t="shared" si="24"/>
        <v>7175334.3953758692</v>
      </c>
      <c r="U82" s="106">
        <f t="shared" si="24"/>
        <v>7890819.370895789</v>
      </c>
      <c r="V82" s="106">
        <f t="shared" si="24"/>
        <v>8678837.0469246358</v>
      </c>
      <c r="W82" s="106">
        <f t="shared" si="24"/>
        <v>9546824.7091928963</v>
      </c>
    </row>
    <row r="83" spans="1:23" ht="12" customHeight="1" x14ac:dyDescent="0.25">
      <c r="A83" s="94" t="s">
        <v>249</v>
      </c>
      <c r="B83" s="106">
        <f>SUM($B$82:B82)</f>
        <v>0</v>
      </c>
      <c r="C83" s="106">
        <f>SUM(B82:C82)</f>
        <v>977375.2548747079</v>
      </c>
      <c r="D83" s="106">
        <f>SUM(B82:D82)</f>
        <v>2585766.249992094</v>
      </c>
      <c r="E83" s="106">
        <f>SUM($B$82:E82)</f>
        <v>4344286.9221873702</v>
      </c>
      <c r="F83" s="106">
        <f>SUM($B$82:F82)</f>
        <v>6273020.3822814319</v>
      </c>
      <c r="G83" s="106">
        <f>SUM($B$82:G82)</f>
        <v>8388921.7197310217</v>
      </c>
      <c r="H83" s="106">
        <f>SUM($B$82:H82)</f>
        <v>10710658.657348342</v>
      </c>
      <c r="I83" s="106">
        <f>SUM($B$82:I82)</f>
        <v>13258786.622434238</v>
      </c>
      <c r="J83" s="106">
        <f>SUM($B$82:J82)</f>
        <v>16055941.894440636</v>
      </c>
      <c r="K83" s="106">
        <f>SUM($B$82:K82)</f>
        <v>19127054.711044293</v>
      </c>
      <c r="L83" s="106">
        <f>SUM($B$82:L82)</f>
        <v>22499584.411739033</v>
      </c>
      <c r="M83" s="106">
        <f>SUM($B$82:M82)</f>
        <v>26203778.916058555</v>
      </c>
      <c r="N83" s="106">
        <f>SUM($B$82:N82)</f>
        <v>30272961.074525058</v>
      </c>
      <c r="O83" s="106">
        <f>SUM($B$82:O82)</f>
        <v>34743844.696812361</v>
      </c>
      <c r="P83" s="106">
        <f>SUM($B$82:P82)</f>
        <v>39656883.356106058</v>
      </c>
      <c r="Q83" s="106">
        <f>SUM($B$82:Q82)</f>
        <v>45056655.394213371</v>
      </c>
      <c r="R83" s="106">
        <f>SUM($B$82:R82)</f>
        <v>50992288.91191379</v>
      </c>
      <c r="S83" s="106">
        <f>SUM($B$82:S82)</f>
        <v>57517930.926989995</v>
      </c>
      <c r="T83" s="106">
        <f>SUM($B$82:T82)</f>
        <v>64693265.322365865</v>
      </c>
      <c r="U83" s="106">
        <f>SUM($B$82:U82)</f>
        <v>72584084.693261653</v>
      </c>
      <c r="V83" s="106">
        <f>SUM($B$82:V82)</f>
        <v>81262921.740186289</v>
      </c>
      <c r="W83" s="106">
        <f>SUM($B$82:W82)</f>
        <v>90809746.449379191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1423354.86293574</v>
      </c>
      <c r="E85" s="106">
        <f t="shared" si="26"/>
        <v>1377179.6320739891</v>
      </c>
      <c r="F85" s="106">
        <f t="shared" si="26"/>
        <v>1336709.0375086113</v>
      </c>
      <c r="G85" s="106">
        <f t="shared" si="26"/>
        <v>1297721.9161796747</v>
      </c>
      <c r="H85" s="106">
        <f t="shared" si="26"/>
        <v>1260145.7916687327</v>
      </c>
      <c r="I85" s="106">
        <f t="shared" si="26"/>
        <v>1223913.071901262</v>
      </c>
      <c r="J85" s="106">
        <f t="shared" si="26"/>
        <v>1188960.6205769547</v>
      </c>
      <c r="K85" s="106">
        <f t="shared" si="26"/>
        <v>1155229.37242706</v>
      </c>
      <c r="L85" s="106">
        <f t="shared" si="26"/>
        <v>1122663.9874933749</v>
      </c>
      <c r="M85" s="106">
        <f t="shared" si="26"/>
        <v>1091212.5401653606</v>
      </c>
      <c r="N85" s="106">
        <f t="shared" si="26"/>
        <v>1060826.2391919903</v>
      </c>
      <c r="O85" s="106">
        <f t="shared" si="26"/>
        <v>1031459.1753103331</v>
      </c>
      <c r="P85" s="106">
        <f t="shared" si="26"/>
        <v>1003068.0935098788</v>
      </c>
      <c r="Q85" s="106">
        <f t="shared" si="26"/>
        <v>975612.18728567858</v>
      </c>
      <c r="R85" s="106">
        <f t="shared" si="26"/>
        <v>949052.91252947552</v>
      </c>
      <c r="S85" s="106">
        <f t="shared" si="26"/>
        <v>923353.81897044962</v>
      </c>
      <c r="T85" s="106">
        <f t="shared" si="26"/>
        <v>898480.39730982797</v>
      </c>
      <c r="U85" s="106">
        <f t="shared" si="26"/>
        <v>874399.94039989286</v>
      </c>
      <c r="V85" s="106">
        <f t="shared" si="26"/>
        <v>851081.41700075741</v>
      </c>
      <c r="W85" s="106">
        <f t="shared" si="26"/>
        <v>828495.35681047558</v>
      </c>
    </row>
    <row r="86" spans="1:23" ht="21.75" customHeight="1" x14ac:dyDescent="0.25">
      <c r="A86" s="110" t="s">
        <v>252</v>
      </c>
      <c r="B86" s="106">
        <f>SUM(B85)</f>
        <v>0</v>
      </c>
      <c r="C86" s="106">
        <f t="shared" ref="C86:W86" si="27">C85+B86</f>
        <v>977375.2548747079</v>
      </c>
      <c r="D86" s="106">
        <f t="shared" si="27"/>
        <v>2400730.1178104477</v>
      </c>
      <c r="E86" s="106">
        <f t="shared" si="27"/>
        <v>3777909.7498844368</v>
      </c>
      <c r="F86" s="106">
        <f t="shared" si="27"/>
        <v>5114618.7873930484</v>
      </c>
      <c r="G86" s="106">
        <f t="shared" si="27"/>
        <v>6412340.7035727231</v>
      </c>
      <c r="H86" s="106">
        <f t="shared" si="27"/>
        <v>7672486.4952414557</v>
      </c>
      <c r="I86" s="106">
        <f t="shared" si="27"/>
        <v>8896399.5671427175</v>
      </c>
      <c r="J86" s="106">
        <f t="shared" si="27"/>
        <v>10085360.187719673</v>
      </c>
      <c r="K86" s="106">
        <f t="shared" si="27"/>
        <v>11240589.560146732</v>
      </c>
      <c r="L86" s="106">
        <f t="shared" si="27"/>
        <v>12363253.547640108</v>
      </c>
      <c r="M86" s="106">
        <f t="shared" si="27"/>
        <v>13454466.087805469</v>
      </c>
      <c r="N86" s="106">
        <f t="shared" si="27"/>
        <v>14515292.326997459</v>
      </c>
      <c r="O86" s="106">
        <f t="shared" si="27"/>
        <v>15546751.502307791</v>
      </c>
      <c r="P86" s="106">
        <f t="shared" si="27"/>
        <v>16549819.59581767</v>
      </c>
      <c r="Q86" s="106">
        <f t="shared" si="27"/>
        <v>17525431.783103351</v>
      </c>
      <c r="R86" s="106">
        <f t="shared" si="27"/>
        <v>18474484.695632827</v>
      </c>
      <c r="S86" s="106">
        <f t="shared" si="27"/>
        <v>19397838.514603276</v>
      </c>
      <c r="T86" s="106">
        <f t="shared" si="27"/>
        <v>20296318.911913104</v>
      </c>
      <c r="U86" s="106">
        <f t="shared" si="27"/>
        <v>21170718.852312997</v>
      </c>
      <c r="V86" s="106">
        <f t="shared" si="27"/>
        <v>22021800.269313753</v>
      </c>
      <c r="W86" s="106">
        <f t="shared" si="27"/>
        <v>22850295.626124229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O_П2_4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2024-10-29T06:47:37Z</dcterms:created>
  <dcterms:modified xsi:type="dcterms:W3CDTF">2025-05-08T09:16:17Z</dcterms:modified>
</cp:coreProperties>
</file>