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58" i="8" s="1"/>
  <c r="C60" i="8"/>
  <c r="C61" i="8"/>
  <c r="C62" i="8"/>
  <c r="C63" i="8"/>
  <c r="D47" i="8"/>
  <c r="D60" i="8" s="1"/>
  <c r="D63" i="8"/>
  <c r="E63" i="8"/>
  <c r="F63" i="8"/>
  <c r="G63" i="8"/>
  <c r="H63" i="8"/>
  <c r="I63" i="8"/>
  <c r="J63" i="8"/>
  <c r="K63" i="8"/>
  <c r="L63" i="8"/>
  <c r="M63" i="8"/>
  <c r="N63" i="8"/>
  <c r="O63" i="8"/>
  <c r="P63" i="8"/>
  <c r="Q63" i="8"/>
  <c r="R63" i="8"/>
  <c r="B48" i="8"/>
  <c r="B57" i="8"/>
  <c r="B79" i="8" s="1"/>
  <c r="B65" i="8"/>
  <c r="B75" i="8" s="1"/>
  <c r="B68" i="8"/>
  <c r="B76" i="8" s="1"/>
  <c r="B81" i="8"/>
  <c r="C48" i="8"/>
  <c r="C57" i="8" s="1"/>
  <c r="C65" i="8"/>
  <c r="C75" i="8" s="1"/>
  <c r="C68" i="8"/>
  <c r="C76" i="8" s="1"/>
  <c r="C81" i="8"/>
  <c r="D65" i="8"/>
  <c r="D75" i="8" s="1"/>
  <c r="D68" i="8"/>
  <c r="D76" i="8" s="1"/>
  <c r="D81" i="8"/>
  <c r="E65" i="8"/>
  <c r="E75" i="8" s="1"/>
  <c r="E68" i="8"/>
  <c r="E76" i="8" s="1"/>
  <c r="E81" i="8"/>
  <c r="F65" i="8"/>
  <c r="F75" i="8"/>
  <c r="F68" i="8"/>
  <c r="F76" i="8" s="1"/>
  <c r="F81" i="8"/>
  <c r="G65" i="8"/>
  <c r="G75" i="8" s="1"/>
  <c r="G68" i="8"/>
  <c r="G76" i="8" s="1"/>
  <c r="G81" i="8"/>
  <c r="H65" i="8"/>
  <c r="H75" i="8" s="1"/>
  <c r="H68" i="8"/>
  <c r="H76" i="8"/>
  <c r="H81" i="8"/>
  <c r="I65" i="8"/>
  <c r="I75" i="8" s="1"/>
  <c r="I68" i="8"/>
  <c r="I76" i="8" s="1"/>
  <c r="I81" i="8"/>
  <c r="J65" i="8"/>
  <c r="J75" i="8"/>
  <c r="J68" i="8"/>
  <c r="J76" i="8" s="1"/>
  <c r="J81" i="8"/>
  <c r="K65" i="8"/>
  <c r="K75" i="8" s="1"/>
  <c r="K68" i="8"/>
  <c r="K76" i="8" s="1"/>
  <c r="K81" i="8"/>
  <c r="L65" i="8"/>
  <c r="L75" i="8" s="1"/>
  <c r="L68" i="8"/>
  <c r="L76" i="8"/>
  <c r="L81" i="8"/>
  <c r="M65" i="8"/>
  <c r="M75" i="8" s="1"/>
  <c r="M68" i="8"/>
  <c r="M76" i="8" s="1"/>
  <c r="M81" i="8"/>
  <c r="N65" i="8"/>
  <c r="N75" i="8"/>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64" i="8" l="1"/>
  <c r="C67" i="8" s="1"/>
  <c r="C69" i="8" s="1"/>
  <c r="C79" i="8"/>
  <c r="C78" i="8"/>
  <c r="F66" i="8"/>
  <c r="G66" i="8" s="1"/>
  <c r="H66" i="8" s="1"/>
  <c r="I66" i="8" s="1"/>
  <c r="J66" i="8" s="1"/>
  <c r="K66" i="8" s="1"/>
  <c r="L66" i="8" s="1"/>
  <c r="M66" i="8" s="1"/>
  <c r="N66" i="8" s="1"/>
  <c r="O66" i="8" s="1"/>
  <c r="P66" i="8" s="1"/>
  <c r="Q66" i="8" s="1"/>
  <c r="R66" i="8" s="1"/>
  <c r="S66" i="8" s="1"/>
  <c r="T66" i="8" s="1"/>
  <c r="U66" i="8" s="1"/>
  <c r="V66" i="8" s="1"/>
  <c r="W66" i="8" s="1"/>
  <c r="D48" i="8"/>
  <c r="D57" i="8" s="1"/>
  <c r="D79" i="8" s="1"/>
  <c r="E47" i="8"/>
  <c r="D62" i="8"/>
  <c r="W75" i="8"/>
  <c r="C74" i="8"/>
  <c r="E60" i="8"/>
  <c r="D59" i="8"/>
  <c r="D58" i="8" s="1"/>
  <c r="D78" i="8" s="1"/>
  <c r="B61" i="8"/>
  <c r="B58" i="8" s="1"/>
  <c r="E59" i="8"/>
  <c r="B60" i="8"/>
  <c r="D61" i="8"/>
  <c r="F47" i="8"/>
  <c r="E61" i="8" l="1"/>
  <c r="E58" i="8" s="1"/>
  <c r="E48" i="8"/>
  <c r="E57" i="8" s="1"/>
  <c r="E79" i="8" s="1"/>
  <c r="E62" i="8"/>
  <c r="B78" i="8"/>
  <c r="B64" i="8"/>
  <c r="B67" i="8" s="1"/>
  <c r="F62" i="8"/>
  <c r="F48" i="8"/>
  <c r="F57" i="8" s="1"/>
  <c r="F59" i="8"/>
  <c r="F60" i="8"/>
  <c r="F61" i="8"/>
  <c r="G47" i="8"/>
  <c r="D64" i="8"/>
  <c r="D67" i="8" s="1"/>
  <c r="C70" i="8"/>
  <c r="C71" i="8"/>
  <c r="B74" i="8" l="1"/>
  <c r="B69" i="8"/>
  <c r="D74" i="8"/>
  <c r="D69" i="8"/>
  <c r="F58" i="8"/>
  <c r="F64" i="8" s="1"/>
  <c r="F67" i="8" s="1"/>
  <c r="E78" i="8"/>
  <c r="E64" i="8"/>
  <c r="E67" i="8" s="1"/>
  <c r="G59" i="8"/>
  <c r="G60" i="8"/>
  <c r="G48" i="8"/>
  <c r="G57" i="8" s="1"/>
  <c r="G61" i="8"/>
  <c r="H47" i="8"/>
  <c r="G62" i="8"/>
  <c r="F79" i="8"/>
  <c r="F78" i="8" l="1"/>
  <c r="G79" i="8"/>
  <c r="B70" i="8"/>
  <c r="B71" i="8"/>
  <c r="E74" i="8"/>
  <c r="E69" i="8"/>
  <c r="F74" i="8"/>
  <c r="F69" i="8"/>
  <c r="H60" i="8"/>
  <c r="H61" i="8"/>
  <c r="I47" i="8"/>
  <c r="H62" i="8"/>
  <c r="H48" i="8"/>
  <c r="H57" i="8" s="1"/>
  <c r="H59" i="8"/>
  <c r="G58" i="8"/>
  <c r="D70" i="8"/>
  <c r="D71" i="8" s="1"/>
  <c r="H58" i="8" l="1"/>
  <c r="H64" i="8" s="1"/>
  <c r="H67" i="8" s="1"/>
  <c r="G64" i="8"/>
  <c r="G67" i="8" s="1"/>
  <c r="H79" i="8"/>
  <c r="B77" i="8"/>
  <c r="B82" i="8" s="1"/>
  <c r="C77" i="8"/>
  <c r="C82" i="8" s="1"/>
  <c r="C85" i="8" s="1"/>
  <c r="I61" i="8"/>
  <c r="J47" i="8"/>
  <c r="I62" i="8"/>
  <c r="I59" i="8"/>
  <c r="I60" i="8"/>
  <c r="I48" i="8"/>
  <c r="I57" i="8" s="1"/>
  <c r="F70" i="8"/>
  <c r="F71" i="8"/>
  <c r="E70" i="8"/>
  <c r="E71" i="8"/>
  <c r="G78" i="8"/>
  <c r="H78" i="8" l="1"/>
  <c r="D77" i="8"/>
  <c r="D82" i="8" s="1"/>
  <c r="D85" i="8" s="1"/>
  <c r="B83" i="8"/>
  <c r="C83" i="8"/>
  <c r="C88" i="8" s="1"/>
  <c r="C87" i="8"/>
  <c r="D87" i="8"/>
  <c r="B87" i="8"/>
  <c r="G74" i="8"/>
  <c r="G69" i="8"/>
  <c r="J62" i="8"/>
  <c r="J48" i="8"/>
  <c r="J57" i="8" s="1"/>
  <c r="J59" i="8"/>
  <c r="J60" i="8"/>
  <c r="J61" i="8"/>
  <c r="K47" i="8"/>
  <c r="I58" i="8"/>
  <c r="H74" i="8"/>
  <c r="H69" i="8"/>
  <c r="I64" i="8"/>
  <c r="I67" i="8" s="1"/>
  <c r="I79" i="8"/>
  <c r="I78" i="8"/>
  <c r="K59" i="8" l="1"/>
  <c r="K60" i="8"/>
  <c r="K48" i="8"/>
  <c r="K57" i="8" s="1"/>
  <c r="K61" i="8"/>
  <c r="L47" i="8"/>
  <c r="K62" i="8"/>
  <c r="J79" i="8"/>
  <c r="E77" i="8"/>
  <c r="I74" i="8"/>
  <c r="I69" i="8"/>
  <c r="G70" i="8"/>
  <c r="G71" i="8"/>
  <c r="D83" i="8"/>
  <c r="D88" i="8" s="1"/>
  <c r="H70" i="8"/>
  <c r="H71" i="8" s="1"/>
  <c r="J58" i="8"/>
  <c r="J64" i="8" s="1"/>
  <c r="J67" i="8" s="1"/>
  <c r="B88" i="8"/>
  <c r="B85" i="8"/>
  <c r="B86" i="8" s="1"/>
  <c r="J74" i="8" l="1"/>
  <c r="J69" i="8"/>
  <c r="K79" i="8"/>
  <c r="C86" i="8"/>
  <c r="E82" i="8"/>
  <c r="F77" i="8"/>
  <c r="F82" i="8" s="1"/>
  <c r="F85" i="8" s="1"/>
  <c r="G77" i="8"/>
  <c r="G82" i="8" s="1"/>
  <c r="G85" i="8" s="1"/>
  <c r="H77" i="8"/>
  <c r="H82" i="8" s="1"/>
  <c r="H85" i="8" s="1"/>
  <c r="J78" i="8"/>
  <c r="L60" i="8"/>
  <c r="L61" i="8"/>
  <c r="M47" i="8"/>
  <c r="L62" i="8"/>
  <c r="L48" i="8"/>
  <c r="L57" i="8" s="1"/>
  <c r="L59" i="8"/>
  <c r="K58" i="8"/>
  <c r="K64" i="8" s="1"/>
  <c r="K67" i="8" s="1"/>
  <c r="I70" i="8"/>
  <c r="I71" i="8"/>
  <c r="K74" i="8" l="1"/>
  <c r="K69" i="8"/>
  <c r="M61" i="8"/>
  <c r="N47" i="8"/>
  <c r="M62" i="8"/>
  <c r="M59" i="8"/>
  <c r="M60" i="8"/>
  <c r="M48" i="8"/>
  <c r="M57" i="8" s="1"/>
  <c r="I77" i="8"/>
  <c r="I82" i="8" s="1"/>
  <c r="I85" i="8" s="1"/>
  <c r="C89" i="8"/>
  <c r="D86" i="8"/>
  <c r="D89" i="8" s="1"/>
  <c r="L58" i="8"/>
  <c r="L78" i="8" s="1"/>
  <c r="B89" i="8"/>
  <c r="K78" i="8"/>
  <c r="J70" i="8"/>
  <c r="J71" i="8" s="1"/>
  <c r="L79" i="8"/>
  <c r="E85" i="8"/>
  <c r="F87" i="8"/>
  <c r="H83" i="8"/>
  <c r="G87" i="8"/>
  <c r="G83" i="8"/>
  <c r="G88" i="8" s="1"/>
  <c r="E87" i="8"/>
  <c r="F83" i="8"/>
  <c r="H87" i="8"/>
  <c r="E83" i="8"/>
  <c r="E88" i="8" s="1"/>
  <c r="L64" i="8" l="1"/>
  <c r="L67" i="8" s="1"/>
  <c r="I87" i="8"/>
  <c r="E86" i="8"/>
  <c r="E89" i="8" s="1"/>
  <c r="I83" i="8"/>
  <c r="I88" i="8" s="1"/>
  <c r="F88" i="8"/>
  <c r="H88" i="8"/>
  <c r="J77" i="8"/>
  <c r="J82" i="8" s="1"/>
  <c r="M58" i="8"/>
  <c r="M64" i="8" s="1"/>
  <c r="M67" i="8" s="1"/>
  <c r="K70" i="8"/>
  <c r="K77" i="8" s="1"/>
  <c r="K82" i="8" s="1"/>
  <c r="K85" i="8" s="1"/>
  <c r="L74" i="8"/>
  <c r="L69" i="8"/>
  <c r="F86" i="8"/>
  <c r="M79" i="8"/>
  <c r="N62" i="8"/>
  <c r="N48" i="8"/>
  <c r="N57" i="8" s="1"/>
  <c r="N59" i="8"/>
  <c r="N60" i="8"/>
  <c r="N61" i="8"/>
  <c r="O47" i="8"/>
  <c r="M78" i="8" l="1"/>
  <c r="F89" i="8"/>
  <c r="G86" i="8"/>
  <c r="K71" i="8"/>
  <c r="L70" i="8"/>
  <c r="L77" i="8" s="1"/>
  <c r="L82" i="8" s="1"/>
  <c r="N58" i="8"/>
  <c r="N64" i="8" s="1"/>
  <c r="N67" i="8" s="1"/>
  <c r="O59" i="8"/>
  <c r="O60" i="8"/>
  <c r="O48" i="8"/>
  <c r="O57" i="8" s="1"/>
  <c r="O61" i="8"/>
  <c r="P47" i="8"/>
  <c r="O62" i="8"/>
  <c r="N79" i="8"/>
  <c r="M74" i="8"/>
  <c r="M69" i="8"/>
  <c r="J85" i="8"/>
  <c r="J83" i="8"/>
  <c r="J88" i="8" s="1"/>
  <c r="K83" i="8"/>
  <c r="K88" i="8" s="1"/>
  <c r="K87" i="8"/>
  <c r="J87" i="8"/>
  <c r="N78" i="8" l="1"/>
  <c r="L85" i="8"/>
  <c r="L83" i="8"/>
  <c r="L88" i="8" s="1"/>
  <c r="L87" i="8"/>
  <c r="N74" i="8"/>
  <c r="N69" i="8"/>
  <c r="L71" i="8"/>
  <c r="G89" i="8"/>
  <c r="H86" i="8"/>
  <c r="M70" i="8"/>
  <c r="M71" i="8"/>
  <c r="O79" i="8"/>
  <c r="P60" i="8"/>
  <c r="P61" i="8"/>
  <c r="Q47" i="8"/>
  <c r="P62" i="8"/>
  <c r="P48" i="8"/>
  <c r="P57" i="8" s="1"/>
  <c r="P59" i="8"/>
  <c r="O58" i="8"/>
  <c r="O64" i="8" s="1"/>
  <c r="O67" i="8" s="1"/>
  <c r="O78" i="8" l="1"/>
  <c r="P58" i="8"/>
  <c r="P64" i="8"/>
  <c r="P67" i="8" s="1"/>
  <c r="P79" i="8"/>
  <c r="P78" i="8"/>
  <c r="M77" i="8"/>
  <c r="M82" i="8" s="1"/>
  <c r="N70" i="8"/>
  <c r="O74" i="8"/>
  <c r="O69" i="8"/>
  <c r="H89" i="8"/>
  <c r="I86" i="8"/>
  <c r="Q61" i="8"/>
  <c r="R47" i="8"/>
  <c r="Q62" i="8"/>
  <c r="Q59" i="8"/>
  <c r="Q60" i="8"/>
  <c r="Q48" i="8"/>
  <c r="Q57" i="8" s="1"/>
  <c r="N77" i="8" l="1"/>
  <c r="N82" i="8" s="1"/>
  <c r="N85" i="8" s="1"/>
  <c r="N83" i="8"/>
  <c r="I89" i="8"/>
  <c r="J86" i="8"/>
  <c r="N71" i="8"/>
  <c r="Q79" i="8"/>
  <c r="R62" i="8"/>
  <c r="R59" i="8"/>
  <c r="R60" i="8"/>
  <c r="B29" i="8" s="1"/>
  <c r="R61" i="8"/>
  <c r="B32" i="8" s="1"/>
  <c r="R48" i="8"/>
  <c r="R57" i="8" s="1"/>
  <c r="S47" i="8"/>
  <c r="O70" i="8"/>
  <c r="O77" i="8" s="1"/>
  <c r="O82" i="8" s="1"/>
  <c r="P74" i="8"/>
  <c r="P69" i="8"/>
  <c r="Q58" i="8"/>
  <c r="Q78" i="8" s="1"/>
  <c r="M85" i="8"/>
  <c r="N87" i="8"/>
  <c r="M87" i="8"/>
  <c r="M83" i="8"/>
  <c r="M88" i="8" s="1"/>
  <c r="O85" i="8" l="1"/>
  <c r="O87" i="8"/>
  <c r="O83" i="8"/>
  <c r="O88" i="8" s="1"/>
  <c r="O71" i="8"/>
  <c r="Q64" i="8"/>
  <c r="Q67" i="8" s="1"/>
  <c r="J89" i="8"/>
  <c r="K86" i="8"/>
  <c r="P70" i="8"/>
  <c r="P77" i="8" s="1"/>
  <c r="P82" i="8" s="1"/>
  <c r="S59" i="8"/>
  <c r="S60" i="8"/>
  <c r="T47" i="8"/>
  <c r="S48" i="8"/>
  <c r="S57" i="8" s="1"/>
  <c r="S61" i="8"/>
  <c r="S62" i="8"/>
  <c r="R58" i="8"/>
  <c r="B26" i="8" s="1"/>
  <c r="N88" i="8"/>
  <c r="R79" i="8"/>
  <c r="R78" i="8"/>
  <c r="R64" i="8"/>
  <c r="R67" i="8" s="1"/>
  <c r="P71" i="8" l="1"/>
  <c r="S79" i="8"/>
  <c r="P85" i="8"/>
  <c r="P83" i="8"/>
  <c r="P88" i="8" s="1"/>
  <c r="P87" i="8"/>
  <c r="S58" i="8"/>
  <c r="S64" i="8" s="1"/>
  <c r="S67" i="8" s="1"/>
  <c r="K89" i="8"/>
  <c r="L86" i="8"/>
  <c r="R74" i="8"/>
  <c r="R69" i="8"/>
  <c r="T59" i="8"/>
  <c r="T60" i="8"/>
  <c r="U47" i="8"/>
  <c r="T48" i="8"/>
  <c r="T57" i="8" s="1"/>
  <c r="T61" i="8"/>
  <c r="T62" i="8"/>
  <c r="Q74" i="8"/>
  <c r="Q69" i="8"/>
  <c r="S74" i="8" l="1"/>
  <c r="S69" i="8"/>
  <c r="T58" i="8"/>
  <c r="Q70" i="8"/>
  <c r="Q77" i="8" s="1"/>
  <c r="T79" i="8"/>
  <c r="T64" i="8"/>
  <c r="T67" i="8" s="1"/>
  <c r="T78" i="8"/>
  <c r="R70" i="8"/>
  <c r="R77" i="8" s="1"/>
  <c r="R82" i="8" s="1"/>
  <c r="S78" i="8"/>
  <c r="Q82" i="8"/>
  <c r="U59" i="8"/>
  <c r="U60" i="8"/>
  <c r="V47" i="8"/>
  <c r="U48" i="8"/>
  <c r="U57" i="8" s="1"/>
  <c r="U61" i="8"/>
  <c r="U62" i="8"/>
  <c r="L89" i="8"/>
  <c r="M86" i="8"/>
  <c r="Q71" i="8" l="1"/>
  <c r="R85" i="8"/>
  <c r="R83" i="8"/>
  <c r="R87" i="8"/>
  <c r="V59" i="8"/>
  <c r="V60" i="8"/>
  <c r="W47" i="8"/>
  <c r="V48" i="8"/>
  <c r="V57" i="8" s="1"/>
  <c r="V61" i="8"/>
  <c r="V62" i="8"/>
  <c r="T74" i="8"/>
  <c r="T69" i="8"/>
  <c r="M89" i="8"/>
  <c r="N86" i="8"/>
  <c r="U58" i="8"/>
  <c r="R71" i="8"/>
  <c r="S70" i="8"/>
  <c r="S77" i="8" s="1"/>
  <c r="U79" i="8"/>
  <c r="U78" i="8"/>
  <c r="U64" i="8"/>
  <c r="U67" i="8" s="1"/>
  <c r="Q85" i="8"/>
  <c r="Q87" i="8"/>
  <c r="Q83" i="8"/>
  <c r="Q88" i="8" s="1"/>
  <c r="S82" i="8"/>
  <c r="S85" i="8" l="1"/>
  <c r="S87" i="8"/>
  <c r="S83" i="8"/>
  <c r="S88" i="8" s="1"/>
  <c r="U74" i="8"/>
  <c r="U69" i="8"/>
  <c r="V58" i="8"/>
  <c r="V64" i="8" s="1"/>
  <c r="V67" i="8" s="1"/>
  <c r="T70" i="8"/>
  <c r="T77" i="8" s="1"/>
  <c r="T71" i="8"/>
  <c r="V79" i="8"/>
  <c r="V78" i="8"/>
  <c r="T82" i="8"/>
  <c r="R88" i="8"/>
  <c r="W59" i="8"/>
  <c r="W60" i="8"/>
  <c r="W48" i="8"/>
  <c r="W57" i="8" s="1"/>
  <c r="W61" i="8"/>
  <c r="W62" i="8"/>
  <c r="S71" i="8"/>
  <c r="N89" i="8"/>
  <c r="O86" i="8"/>
  <c r="V74" i="8" l="1"/>
  <c r="V69" i="8"/>
  <c r="O89" i="8"/>
  <c r="P86" i="8"/>
  <c r="W58" i="8"/>
  <c r="W79" i="8"/>
  <c r="W64" i="8"/>
  <c r="W67" i="8" s="1"/>
  <c r="W78" i="8"/>
  <c r="T85" i="8"/>
  <c r="T83" i="8"/>
  <c r="T88" i="8" s="1"/>
  <c r="T87" i="8"/>
  <c r="U70" i="8"/>
  <c r="U77" i="8" s="1"/>
  <c r="U82" i="8" s="1"/>
  <c r="U85" i="8" l="1"/>
  <c r="U87" i="8"/>
  <c r="U83" i="8"/>
  <c r="U88" i="8" s="1"/>
  <c r="P89" i="8"/>
  <c r="Q86" i="8"/>
  <c r="W74" i="8"/>
  <c r="W69" i="8"/>
  <c r="V70" i="8"/>
  <c r="V77" i="8" s="1"/>
  <c r="U71" i="8"/>
  <c r="V82" i="8"/>
  <c r="V71" i="8" l="1"/>
  <c r="V85" i="8"/>
  <c r="V83" i="8"/>
  <c r="V88" i="8" s="1"/>
  <c r="V87" i="8"/>
  <c r="W70" i="8"/>
  <c r="W77" i="8" s="1"/>
  <c r="W82" i="8" s="1"/>
  <c r="Q89" i="8"/>
  <c r="R86" i="8"/>
  <c r="W85" i="8" l="1"/>
  <c r="W87" i="8"/>
  <c r="W83" i="8"/>
  <c r="W88" i="8" s="1"/>
  <c r="G26" i="8" s="1"/>
  <c r="R89" i="8"/>
  <c r="G28" i="8"/>
  <c r="S86" i="8"/>
  <c r="W71" i="8"/>
  <c r="S89" i="8" l="1"/>
  <c r="T86" i="8"/>
  <c r="T89" i="8" l="1"/>
  <c r="U86" i="8"/>
  <c r="U89" i="8" l="1"/>
  <c r="V86" i="8"/>
  <c r="V89" i="8" l="1"/>
  <c r="W86" i="8"/>
  <c r="W89" i="8" s="1"/>
  <c r="G27" i="8" s="1"/>
</calcChain>
</file>

<file path=xl/sharedStrings.xml><?xml version="1.0" encoding="utf-8"?>
<sst xmlns="http://schemas.openxmlformats.org/spreadsheetml/2006/main" count="1084" uniqueCount="556">
  <si>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</si>
  <si>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</si>
  <si>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</si>
  <si>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</si>
  <si>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</si>
  <si>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</si>
  <si>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</si>
  <si>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</si>
  <si>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</si>
  <si>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</si>
  <si>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</si>
  <si>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</si>
  <si>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</si>
  <si>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</si>
  <si>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</si>
  <si>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</si>
  <si>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</si>
  <si>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</si>
  <si>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</si>
  <si>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</si>
  <si>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</si>
  <si>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</si>
  <si>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</si>
  <si>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</si>
  <si>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</si>
  <si>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</si>
  <si>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</si>
  <si>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</si>
  <si>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</si>
  <si>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</si>
  <si>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</si>
  <si>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</si>
  <si>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</si>
  <si>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</si>
  <si>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</si>
  <si>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</si>
  <si>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</si>
  <si>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</si>
  <si>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</si>
  <si>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</si>
  <si>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</si>
  <si>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</si>
  <si>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</si>
  <si>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</si>
  <si>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</si>
  <si>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</si>
  <si>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</si>
  <si>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</si>
  <si>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</si>
  <si>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</si>
  <si>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</si>
  <si>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</si>
  <si>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</si>
  <si>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</si>
  <si>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</si>
  <si>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</si>
  <si>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</si>
  <si>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</si>
  <si>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</si>
  <si>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</si>
  <si>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</si>
  <si>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</si>
  <si>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</si>
  <si>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</si>
  <si>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</si>
  <si>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</si>
  <si>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</si>
  <si>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</si>
  <si>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</si>
  <si>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</si>
  <si>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</si>
  <si>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</si>
  <si>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</si>
  <si>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</si>
  <si>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</si>
  <si>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</si>
  <si>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</si>
  <si>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</si>
  <si>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</si>
  <si>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</si>
  <si>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</si>
  <si>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</si>
  <si>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</si>
  <si>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</si>
  <si>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</si>
  <si>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</si>
  <si>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</si>
  <si>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</si>
  <si>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</si>
  <si>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</si>
  <si>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</si>
  <si>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</si>
  <si>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</si>
  <si>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</si>
  <si>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</si>
  <si>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</si>
  <si>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</si>
  <si>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</si>
  <si>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</si>
  <si>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</si>
  <si>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</si>
  <si>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</si>
  <si>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</si>
  <si>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</si>
  <si>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</si>
  <si>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</si>
  <si>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</si>
  <si>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</si>
  <si>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</si>
  <si>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</si>
  <si>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</si>
  <si>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</si>
  <si>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</si>
  <si>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</si>
  <si>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</si>
  <si>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</si>
  <si>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</si>
  <si>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</si>
  <si>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</si>
  <si>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</si>
  <si>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</si>
  <si>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</si>
  <si>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</si>
  <si>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</si>
  <si>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</si>
  <si>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</si>
  <si>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</si>
  <si>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</si>
  <si>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</si>
  <si>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</si>
  <si>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</si>
  <si>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</si>
  <si>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</si>
  <si>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</si>
  <si>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</si>
  <si>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</si>
  <si>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</si>
  <si>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</si>
  <si>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</si>
  <si>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</si>
  <si>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</si>
  <si>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</si>
  <si>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</si>
  <si>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</si>
  <si>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</si>
  <si>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</si>
  <si>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</si>
  <si>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</si>
  <si>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</si>
  <si>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</si>
  <si>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</si>
  <si>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</si>
  <si>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</si>
  <si>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</si>
  <si>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</si>
  <si>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</si>
  <si>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</si>
  <si>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</si>
  <si>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</si>
  <si>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</si>
  <si>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</si>
  <si>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</si>
  <si>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</si>
  <si>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</si>
  <si>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</si>
  <si>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</si>
  <si>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</si>
  <si>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</si>
  <si>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</si>
  <si>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</si>
  <si>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</si>
  <si>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</si>
  <si>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</si>
  <si>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</si>
  <si>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</si>
  <si>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</si>
  <si>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</si>
  <si>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</si>
  <si>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</si>
  <si>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</si>
  <si>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</si>
  <si>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</si>
  <si>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</si>
  <si>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</si>
  <si>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</si>
  <si>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</si>
  <si>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</si>
  <si>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</si>
  <si>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</si>
  <si>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</si>
  <si>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</si>
  <si>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</si>
  <si>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</si>
  <si>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</si>
  <si>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</si>
  <si>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</si>
  <si>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</si>
  <si>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</si>
  <si>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</si>
  <si>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</si>
  <si>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</si>
  <si>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</si>
  <si>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</si>
  <si>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</si>
  <si>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</si>
  <si>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</si>
  <si>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</si>
  <si>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</si>
  <si>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</si>
  <si>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</si>
  <si>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</si>
  <si>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</si>
  <si>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</si>
  <si>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</si>
  <si>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</si>
  <si>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</si>
  <si>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</si>
  <si>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</si>
  <si>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</si>
  <si>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</si>
  <si>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</si>
  <si>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</si>
  <si>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</si>
  <si>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</si>
  <si>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</si>
  <si>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</si>
  <si>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</si>
  <si>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</si>
  <si>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</si>
  <si>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</si>
  <si>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</si>
  <si>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</si>
  <si>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</si>
  <si>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</si>
  <si>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</si>
  <si>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</si>
  <si>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</si>
  <si>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</si>
  <si>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</si>
  <si>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</si>
  <si>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</si>
  <si>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</si>
  <si>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</si>
  <si>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</si>
  <si>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</si>
  <si>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</si>
  <si>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</si>
  <si>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</si>
  <si>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</si>
  <si>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</si>
  <si>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</si>
  <si>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</si>
  <si>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</si>
  <si>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</si>
  <si>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</si>
  <si>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</si>
  <si>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</si>
  <si>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</si>
  <si>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</si>
  <si>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</si>
  <si>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</si>
  <si>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</si>
  <si>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</si>
  <si>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</si>
  <si>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</si>
  <si>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</si>
  <si>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</si>
  <si>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</si>
  <si>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</si>
  <si>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</si>
  <si>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</si>
  <si>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</si>
  <si>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</si>
  <si>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</si>
  <si>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</si>
  <si>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</si>
  <si>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</si>
  <si>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</si>
  <si>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</si>
  <si>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</si>
  <si>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</si>
  <si>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</si>
  <si>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</si>
  <si>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</si>
  <si>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</si>
  <si>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</si>
  <si>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</si>
  <si>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</si>
  <si>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</si>
  <si>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</si>
  <si>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</si>
  <si>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</si>
  <si>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</si>
  <si>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</si>
  <si>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</si>
  <si>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</si>
  <si>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</si>
  <si>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</si>
  <si>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</si>
  <si>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</si>
  <si>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</si>
  <si>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</si>
  <si>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</si>
  <si>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</si>
  <si>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</si>
  <si>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</si>
  <si>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</si>
  <si>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</si>
  <si>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</si>
  <si>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</si>
  <si>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</si>
  <si>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</si>
  <si>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</si>
  <si>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</si>
  <si>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</si>
  <si>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</si>
  <si>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</si>
  <si>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</si>
  <si>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</si>
  <si>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</si>
  <si>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</si>
  <si>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</si>
  <si>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</si>
  <si>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</si>
  <si>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</si>
  <si>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</si>
  <si>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</si>
  <si>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</si>
  <si>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</si>
  <si>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</si>
  <si>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</si>
  <si>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</si>
  <si>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</si>
  <si>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</si>
  <si>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</si>
  <si>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</si>
  <si>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</si>
  <si>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</si>
  <si>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</si>
  <si>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</si>
  <si>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</si>
  <si>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</si>
  <si>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</si>
  <si>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</si>
  <si>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</si>
  <si>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</si>
  <si>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</si>
  <si>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</si>
  <si>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</si>
  <si>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</si>
  <si>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</si>
  <si>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</si>
  <si>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</si>
  <si>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</si>
  <si>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</si>
  <si>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</si>
  <si>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</si>
  <si>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</si>
  <si>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</si>
  <si>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</si>
  <si>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</si>
  <si>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</si>
  <si>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</si>
  <si>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</si>
  <si>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</si>
  <si>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</si>
  <si>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</si>
  <si>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</si>
  <si>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</si>
  <si>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</si>
  <si>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</si>
  <si>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</si>
  <si>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</si>
  <si>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</si>
  <si>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</si>
  <si>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</si>
  <si>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</si>
  <si>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</si>
  <si>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</si>
  <si>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</si>
  <si>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</si>
  <si>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</si>
  <si>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</si>
  <si>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</si>
  <si>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</si>
  <si>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</si>
  <si>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</si>
  <si>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</si>
  <si>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</si>
  <si>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</si>
  <si>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</si>
  <si>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</si>
  <si>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</si>
  <si>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</si>
  <si>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</si>
  <si>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</si>
  <si>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</si>
  <si>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</si>
  <si>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</si>
  <si>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</si>
  <si>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</si>
  <si>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</si>
  <si>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</si>
  <si>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</si>
  <si>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</si>
  <si>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</si>
  <si>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</si>
  <si>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</si>
  <si>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</si>
  <si>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</si>
  <si>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</si>
  <si>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</si>
  <si>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</si>
  <si>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</si>
  <si>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</si>
  <si>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</si>
  <si>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</si>
  <si>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</si>
  <si>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</si>
  <si>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</si>
  <si>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</si>
  <si>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</si>
  <si>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</si>
  <si>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</si>
  <si>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</si>
  <si>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</si>
  <si>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</si>
  <si>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</si>
  <si>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</si>
  <si>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</si>
  <si>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</si>
  <si>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</si>
  <si>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</si>
  <si>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</si>
  <si>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</si>
  <si>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</si>
  <si>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</si>
  <si>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</si>
  <si>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</si>
  <si>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</si>
  <si>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</si>
  <si>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</si>
  <si>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</si>
  <si>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</si>
  <si>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</si>
  <si>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</si>
  <si>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</si>
  <si>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</si>
  <si>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</si>
  <si>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</si>
  <si>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</si>
  <si>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</si>
  <si>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</si>
  <si>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</si>
  <si>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</si>
  <si>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</si>
  <si>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</si>
  <si>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</si>
  <si>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</si>
  <si>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</si>
  <si>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</si>
  <si>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</si>
  <si>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</si>
  <si>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</si>
  <si>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</si>
  <si>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</si>
  <si>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</si>
  <si>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</si>
  <si>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</si>
  <si>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</si>
  <si>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</si>
  <si>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</si>
  <si>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</si>
  <si>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</si>
  <si>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</si>
  <si>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</si>
  <si>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</si>
  <si>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</si>
  <si>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</si>
  <si>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</si>
  <si>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</si>
  <si>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</si>
  <si>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</si>
  <si>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</si>
  <si>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</si>
  <si>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</si>
  <si>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</si>
  <si>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</si>
  <si>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</si>
  <si>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</si>
  <si>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</si>
  <si>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</si>
  <si>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</si>
  <si>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</si>
  <si>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</si>
  <si>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</si>
  <si>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</si>
  <si>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</si>
  <si>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</si>
  <si>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</si>
  <si>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</si>
  <si>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</si>
  <si>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</si>
  <si>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</si>
  <si>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</si>
  <si>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</si>
  <si>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</si>
  <si>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</si>
  <si>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</si>
  <si>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</si>
  <si>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</si>
  <si>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</si>
  <si>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</si>
  <si>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</si>
  <si>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</si>
  <si>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</si>
  <si>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</si>
  <si>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</si>
  <si>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</si>
  <si>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</si>
  <si>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</si>
  <si>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</si>
  <si>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</si>
  <si>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</si>
  <si>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</si>
  <si>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Автомобиль LADA NIVA Travel</t>
  </si>
  <si>
    <t>ПКГУП КЭС/ОП Пермское</t>
  </si>
  <si>
    <t>ООО "Форвард Сервис"
ООО "Эксперт Авто"
ООО "Сатурн Р Авто"</t>
  </si>
  <si>
    <t>1480,000;
1450,000;
1363,000</t>
  </si>
  <si>
    <t>ООО "Форвард Сервис"</t>
  </si>
  <si>
    <t>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t>
  </si>
  <si>
    <t>Пермский край, Пермский городской округ</t>
  </si>
  <si>
    <t>Приобретение</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</si>
  <si>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</si>
  <si>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</si>
  <si>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</si>
  <si>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</si>
  <si>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</si>
  <si>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</si>
  <si>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</si>
  <si>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</si>
  <si>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</si>
  <si>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</si>
  <si>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</si>
  <si>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</si>
  <si>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</si>
  <si>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</si>
  <si>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</si>
  <si>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</si>
  <si>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</si>
  <si>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</si>
  <si>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</si>
  <si>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7,68 млн руб с НДС</t>
  </si>
  <si>
    <t>6,4 млн руб без НДС</t>
  </si>
  <si>
    <t>МВ×А-0;км ЛЭП-0;т.у.-0;шт.-5</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</si>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</sst>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2577298.2903881208</c:v>
                </c:pt>
                <c:pt idx="3">
                  <c:v>4327351.0029794239</c:v>
                </c:pt>
                <c:pt idx="4">
                  <c:v>6247616.5034695128</c:v>
                </c:pt>
                <c:pt idx="5">
                  <c:v>8355049.8813151307</c:v>
                </c:pt>
                <c:pt idx="6">
                  <c:v>10668318.859328479</c:v>
                </c:pt>
                <c:pt idx="7">
                  <c:v>13207978.864810402</c:v>
                </c:pt>
                <c:pt idx="8">
                  <c:v>15996666.177212827</c:v>
                </c:pt>
                <c:pt idx="9">
                  <c:v>19059311.034212511</c:v>
                </c:pt>
                <c:pt idx="10">
                  <c:v>22423372.775303278</c:v>
                </c:pt>
                <c:pt idx="11">
                  <c:v>26119099.320018828</c:v>
                </c:pt>
                <c:pt idx="12">
                  <c:v>30179813.518881358</c:v>
                </c:pt>
                <c:pt idx="13">
                  <c:v>34642229.181564689</c:v>
                </c:pt>
                <c:pt idx="14">
                  <c:v>39546799.881254405</c:v>
                </c:pt>
                <c:pt idx="15">
                  <c:v>44938103.959757745</c:v>
                </c:pt>
                <c:pt idx="16">
                  <c:v>50865269.517854191</c:v>
                </c:pt>
              </c:numCache>
            </c:numRef>
          </c:val>
          <c:smooth val="0"/>
          <c:extLst>
            <c:ext xmlns:c16="http://schemas.microsoft.com/office/drawing/2014/chart" uri="{C3380CC4-5D6E-409C-BE32-E72D297353CC}">
              <c16:uniqueId val="{00000000-8D91-4B44-B722-5DE9C9FB25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1415861.0933747017</c:v>
                </c:pt>
                <c:pt idx="3">
                  <c:v>1370547.9775951942</c:v>
                </c:pt>
                <c:pt idx="4">
                  <c:v>1330840.316730917</c:v>
                </c:pt>
                <c:pt idx="5">
                  <c:v>1292528.3579693255</c:v>
                </c:pt>
                <c:pt idx="6">
                  <c:v>1255549.7224560343</c:v>
                </c:pt>
                <c:pt idx="7">
                  <c:v>1219845.7540139186</c:v>
                </c:pt>
                <c:pt idx="8">
                  <c:v>1185361.2242164735</c:v>
                </c:pt>
                <c:pt idx="9">
                  <c:v>1152044.0659133599</c:v>
                </c:pt>
                <c:pt idx="10">
                  <c:v>1119845.1321715165</c:v>
                </c:pt>
                <c:pt idx="11">
                  <c:v>1088717.9779336273</c:v>
                </c:pt>
                <c:pt idx="12">
                  <c:v>1058618.6619957662</c:v>
                </c:pt>
                <c:pt idx="13">
                  <c:v>1029505.567172082</c:v>
                </c:pt>
                <c:pt idx="14">
                  <c:v>1001339.2367503644</c:v>
                </c:pt>
                <c:pt idx="15">
                  <c:v>974082.22555159498</c:v>
                </c:pt>
                <c:pt idx="16">
                  <c:v>947698.96409223368</c:v>
                </c:pt>
              </c:numCache>
            </c:numRef>
          </c:val>
          <c:smooth val="0"/>
          <c:extLst>
            <c:ext xmlns:c16="http://schemas.microsoft.com/office/drawing/2014/chart" uri="{C3380CC4-5D6E-409C-BE32-E72D297353CC}">
              <c16:uniqueId val="{00000001-8D91-4B44-B722-5DE9C9FB25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O_П6_6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2.94</v>
      </c>
      <c r="E24" s="196">
        <v>2.94</v>
      </c>
      <c r="F24" s="197">
        <v>2.94</v>
      </c>
      <c r="G24" s="196">
        <v>0</v>
      </c>
      <c r="H24" s="196">
        <v>0</v>
      </c>
      <c r="I24" s="196">
        <v>0</v>
      </c>
      <c r="J24" s="196">
        <v>2.94</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2.94</v>
      </c>
      <c r="E27" s="26">
        <v>2.94</v>
      </c>
      <c r="F27" s="203">
        <v>2.94</v>
      </c>
      <c r="G27" s="26">
        <v>0</v>
      </c>
      <c r="H27" s="26">
        <v>0</v>
      </c>
      <c r="I27" s="26">
        <v>0</v>
      </c>
      <c r="J27" s="26">
        <v>2.94</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2.4500000000000002</v>
      </c>
      <c r="E30" s="200">
        <v>2.4500000000000002</v>
      </c>
      <c r="F30" s="200">
        <v>2.4500000000000002</v>
      </c>
      <c r="G30" s="200">
        <v>0</v>
      </c>
      <c r="H30" s="200">
        <v>0</v>
      </c>
      <c r="I30" s="200">
        <v>0</v>
      </c>
      <c r="J30" s="200">
        <v>2.4500000000000002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2.4500000000000002</v>
      </c>
      <c r="E33" s="26">
        <v>2.4500000000000002</v>
      </c>
      <c r="F33" s="26">
        <v>0</v>
      </c>
      <c r="G33" s="200">
        <v>0</v>
      </c>
      <c r="H33" s="26">
        <v>0</v>
      </c>
      <c r="I33" s="26">
        <v>0</v>
      </c>
      <c r="J33" s="200">
        <v>2.4500000000000002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2</v>
      </c>
      <c r="F44" s="215">
        <v>2</v>
      </c>
      <c r="G44" s="215">
        <v>0</v>
      </c>
      <c r="H44" s="215">
        <v>0</v>
      </c>
      <c r="I44" s="215">
        <v>0</v>
      </c>
      <c r="J44" s="215">
        <v>2</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2</v>
      </c>
      <c r="E54" s="200">
        <v>2</v>
      </c>
      <c r="F54" s="200">
        <v>2</v>
      </c>
      <c r="G54" s="200">
        <v>0</v>
      </c>
      <c r="H54" s="200">
        <v>0</v>
      </c>
      <c r="I54" s="200">
        <v>0</v>
      </c>
      <c r="J54" s="200">
        <v>2</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2.4500000000000002</v>
      </c>
      <c r="E55" s="200">
        <v>2.4500000000000002</v>
      </c>
      <c r="F55" s="200">
        <v>2.4500000000000002</v>
      </c>
      <c r="G55" s="200">
        <v>0</v>
      </c>
      <c r="H55" s="200">
        <v>0</v>
      </c>
      <c r="I55" s="200">
        <v>0</v>
      </c>
      <c r="J55" s="200">
        <v>2.4500000000000002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2.4500000000000002</v>
      </c>
      <c r="E56" s="26">
        <v>2.4500000000000002</v>
      </c>
      <c r="F56" s="26">
        <v>2.4500000000000002</v>
      </c>
      <c r="G56" s="26">
        <v>0</v>
      </c>
      <c r="H56" s="26">
        <v>0</v>
      </c>
      <c r="I56" s="26">
        <v>0</v>
      </c>
      <c r="J56" s="26">
        <v>2.4500000000000002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2</v>
      </c>
      <c r="F63" s="26">
        <v>2</v>
      </c>
      <c r="G63" s="26">
        <v>0</v>
      </c>
      <c r="H63" s="26">
        <v>0</v>
      </c>
      <c r="I63" s="26">
        <v>0</v>
      </c>
      <c r="J63" s="26">
        <v>2</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2.4500000000000002</v>
      </c>
      <c r="E64" s="221">
        <v>2.4500000000000002</v>
      </c>
      <c r="F64" s="221">
        <v>2.4500000000000002</v>
      </c>
      <c r="G64" s="221">
        <v>0</v>
      </c>
      <c r="H64" s="221">
        <v>0</v>
      </c>
      <c r="I64" s="221">
        <v>0</v>
      </c>
      <c r="J64" s="221">
        <v>2.4500000000000002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O_П6_6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5</v>
      </c>
      <c r="F26" s="157" t="s">
        <v>83</v>
      </c>
      <c r="G26" s="157" t="s">
        <v>83</v>
      </c>
      <c r="H26" s="157" t="s">
        <v>83</v>
      </c>
      <c r="I26" s="157" t="s">
        <v>83</v>
      </c>
      <c r="J26" s="157" t="s">
        <v>83</v>
      </c>
      <c r="K26" s="157" t="s">
        <v>83</v>
      </c>
      <c r="L26" s="157" t="s">
        <v>83</v>
      </c>
      <c r="M26" s="157" t="s">
        <v>83</v>
      </c>
      <c r="N26" s="157">
        <v>5</v>
      </c>
      <c r="O26" s="157" t="s">
        <v>524</v>
      </c>
      <c r="P26" s="157" t="s">
        <v>525</v>
      </c>
      <c r="Q26" s="157" t="s">
        <v>526</v>
      </c>
      <c r="R26" s="157">
        <v>1431</v>
      </c>
      <c r="S26" s="157"/>
      <c r="T26" s="157"/>
      <c r="U26" s="157">
        <v>5</v>
      </c>
      <c r="V26" s="157">
        <v>2</v>
      </c>
      <c r="W26" s="157">
        <v>3</v>
      </c>
      <c r="X26" s="157">
        <v>3</v>
      </c>
      <c r="Y26" s="157" t="s">
        <v>527</v>
      </c>
      <c r="Z26" s="157" t="s">
        <v>528</v>
      </c>
      <c r="AA26" s="157"/>
      <c r="AB26" s="157">
        <v>1</v>
      </c>
      <c r="AC26" s="157"/>
      <c r="AD26" s="157">
        <v>1352.2950000000001</v>
      </c>
      <c r="AE26" s="157" t="s">
        <v>529</v>
      </c>
      <c r="AF26" s="157">
        <v>2704.59</v>
      </c>
      <c r="AG26" s="157">
        <v>2704.59</v>
      </c>
      <c r="AH26" s="157"/>
      <c r="AI26" s="157"/>
      <c r="AJ26" s="157"/>
      <c r="AK26" s="157"/>
      <c r="AL26" s="157"/>
      <c r="AM26" s="157"/>
      <c r="AN26" s="157"/>
      <c r="AO26" s="157"/>
      <c r="AP26" s="157"/>
      <c r="AQ26" s="158"/>
      <c r="AR26" s="157">
        <v>45513</v>
      </c>
      <c r="AS26" s="157">
        <v>45513</v>
      </c>
      <c r="AT26" s="157">
        <v>45531</v>
      </c>
      <c r="AU26" s="157">
        <v>45531</v>
      </c>
      <c r="AV26" s="157">
        <v>45531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O_П6_6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468</v>
      </c>
      <c r="B21" s="168" t="s">
        <v>530</v>
      </c>
    </row>
    <row r="22" spans="1:2" s="134" customFormat="1" ht="16.5" thickBot="1" x14ac:dyDescent="0.3">
      <c r="A22" s="167" t="s">
        <v>469</v>
      </c>
      <c r="B22" s="168" t="s">
        <v>531</v>
      </c>
    </row>
    <row r="23" spans="1:2" s="134" customFormat="1" ht="16.5" thickBot="1" x14ac:dyDescent="0.3">
      <c r="A23" s="167" t="s">
        <v>470</v>
      </c>
      <c r="B23" s="168" t="s">
        <v>532</v>
      </c>
    </row>
    <row r="24" spans="1:2" s="134" customFormat="1" ht="16.5" thickBot="1" x14ac:dyDescent="0.3">
      <c r="A24" s="167" t="s">
        <v>471</v>
      </c>
      <c r="B24" s="168" t="s">
        <v>554</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68" t="s">
        <v>553</v>
      </c>
    </row>
    <row r="28" spans="1:2" s="134" customFormat="1" ht="16.5" thickBot="1" x14ac:dyDescent="0.3">
      <c r="A28" s="173" t="s">
        <v>475</v>
      </c>
      <c r="B28" s="168" t="s">
        <v>555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O_П6_6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O_П6_6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O_П6_6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O_П6_6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530</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O_П6_6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O_П6_6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O_П6_6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2558333.333333333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18419761.532811817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73095.238095238092</v>
      </c>
      <c r="E65" s="109">
        <f t="shared" si="10"/>
        <v>73095.238095238092</v>
      </c>
      <c r="F65" s="109">
        <f t="shared" si="10"/>
        <v>73095.238095238092</v>
      </c>
      <c r="G65" s="109">
        <f t="shared" si="10"/>
        <v>73095.238095238092</v>
      </c>
      <c r="H65" s="109">
        <f t="shared" si="10"/>
        <v>73095.238095238092</v>
      </c>
      <c r="I65" s="109">
        <f t="shared" si="10"/>
        <v>73095.238095238092</v>
      </c>
      <c r="J65" s="109">
        <f t="shared" si="10"/>
        <v>73095.238095238092</v>
      </c>
      <c r="K65" s="109">
        <f t="shared" si="10"/>
        <v>73095.238095238092</v>
      </c>
      <c r="L65" s="109">
        <f t="shared" si="10"/>
        <v>73095.238095238092</v>
      </c>
      <c r="M65" s="109">
        <f t="shared" si="10"/>
        <v>73095.238095238092</v>
      </c>
      <c r="N65" s="109">
        <f t="shared" si="10"/>
        <v>73095.238095238092</v>
      </c>
      <c r="O65" s="109">
        <f t="shared" si="10"/>
        <v>73095.238095238092</v>
      </c>
      <c r="P65" s="109">
        <f t="shared" si="10"/>
        <v>73095.238095238092</v>
      </c>
      <c r="Q65" s="109">
        <f t="shared" si="10"/>
        <v>73095.238095238092</v>
      </c>
      <c r="R65" s="109">
        <f t="shared" si="10"/>
        <v>73095.238095238092</v>
      </c>
      <c r="S65" s="109">
        <f t="shared" si="10"/>
        <v>73095.238095238092</v>
      </c>
      <c r="T65" s="109">
        <f t="shared" si="10"/>
        <v>73095.238095238092</v>
      </c>
      <c r="U65" s="109">
        <f t="shared" si="10"/>
        <v>73095.238095238092</v>
      </c>
      <c r="V65" s="109">
        <f t="shared" si="10"/>
        <v>73095.238095238092</v>
      </c>
      <c r="W65" s="109">
        <f t="shared" si="10"/>
        <v>73095.238095238092</v>
      </c>
    </row>
    <row r="66" spans="1:23" ht="11.25" customHeight="1" x14ac:dyDescent="0.25">
      <c r="A66" s="74" t="s">
        <v>237</v>
      </c>
      <c r="B66" s="109">
        <f>IF(AND(B45&gt;$B$92,B45&lt;=$B$92+$B$27),B65,0)</f>
        <v>0</v>
      </c>
      <c r="C66" s="109">
        <f t="shared" ref="C66:W66" si="11">IF(AND(C45&gt;$B$92,C45&lt;=$B$92+$B$27),C65+B66,0)</f>
        <v>0</v>
      </c>
      <c r="D66" s="109">
        <f t="shared" si="11"/>
        <v>73095.238095238092</v>
      </c>
      <c r="E66" s="109">
        <f t="shared" si="11"/>
        <v>146190.47619047618</v>
      </c>
      <c r="F66" s="109">
        <f t="shared" si="11"/>
        <v>219285.71428571426</v>
      </c>
      <c r="G66" s="109">
        <f t="shared" si="11"/>
        <v>292380.95238095237</v>
      </c>
      <c r="H66" s="109">
        <f t="shared" si="11"/>
        <v>365476.19047619047</v>
      </c>
      <c r="I66" s="109">
        <f t="shared" si="11"/>
        <v>438571.42857142858</v>
      </c>
      <c r="J66" s="109">
        <f t="shared" si="11"/>
        <v>511666.66666666669</v>
      </c>
      <c r="K66" s="109">
        <f t="shared" si="11"/>
        <v>584761.90476190473</v>
      </c>
      <c r="L66" s="109">
        <f t="shared" si="11"/>
        <v>657857.14285714284</v>
      </c>
      <c r="M66" s="109">
        <f t="shared" si="11"/>
        <v>730952.38095238095</v>
      </c>
      <c r="N66" s="109">
        <f t="shared" si="11"/>
        <v>804047.61904761905</v>
      </c>
      <c r="O66" s="109">
        <f t="shared" si="11"/>
        <v>877142.85714285716</v>
      </c>
      <c r="P66" s="109">
        <f t="shared" si="11"/>
        <v>950238.09523809527</v>
      </c>
      <c r="Q66" s="109">
        <f t="shared" si="11"/>
        <v>1023333.3333333334</v>
      </c>
      <c r="R66" s="109">
        <f t="shared" si="11"/>
        <v>1096428.5714285714</v>
      </c>
      <c r="S66" s="109">
        <f t="shared" si="11"/>
        <v>1169523.8095238095</v>
      </c>
      <c r="T66" s="109">
        <f t="shared" si="11"/>
        <v>1242619.0476190476</v>
      </c>
      <c r="U66" s="109">
        <f t="shared" si="11"/>
        <v>1315714.2857142857</v>
      </c>
      <c r="V66" s="109">
        <f t="shared" si="11"/>
        <v>1388809.5238095238</v>
      </c>
      <c r="W66" s="109">
        <f t="shared" si="11"/>
        <v>1461904.7619047619</v>
      </c>
    </row>
    <row r="67" spans="1:23" ht="25.5" customHeight="1" x14ac:dyDescent="0.25">
      <c r="A67" s="110" t="s">
        <v>238</v>
      </c>
      <c r="B67" s="106">
        <f t="shared" ref="B67:W67" si="12">B64-B65</f>
        <v>0</v>
      </c>
      <c r="C67" s="106">
        <f t="shared" si="12"/>
        <v>1867174.4212495829</v>
      </c>
      <c r="D67" s="106">
        <f>D64-D65</f>
        <v>1924935.3863674519</v>
      </c>
      <c r="E67" s="106">
        <f t="shared" si="12"/>
        <v>2120661.3207367314</v>
      </c>
      <c r="F67" s="106">
        <f t="shared" si="12"/>
        <v>2335861.5985393859</v>
      </c>
      <c r="G67" s="106">
        <f t="shared" si="12"/>
        <v>2572501.3836469045</v>
      </c>
      <c r="H67" s="106">
        <f t="shared" si="12"/>
        <v>2832746.5574425873</v>
      </c>
      <c r="I67" s="106">
        <f t="shared" si="12"/>
        <v>3118984.4289983111</v>
      </c>
      <c r="J67" s="106">
        <f t="shared" si="12"/>
        <v>3433846.6000910695</v>
      </c>
      <c r="K67" s="106">
        <f t="shared" si="12"/>
        <v>3780234.2107881871</v>
      </c>
      <c r="L67" s="106">
        <f t="shared" si="12"/>
        <v>4161345.8151044333</v>
      </c>
      <c r="M67" s="106">
        <f t="shared" si="12"/>
        <v>4580708.1625232296</v>
      </c>
      <c r="N67" s="106">
        <f t="shared" si="12"/>
        <v>5042210.1902448013</v>
      </c>
      <c r="O67" s="106">
        <f t="shared" si="12"/>
        <v>5550140.5631714305</v>
      </c>
      <c r="P67" s="106">
        <f t="shared" si="12"/>
        <v>6109229.1341910437</v>
      </c>
      <c r="Q67" s="106">
        <f t="shared" si="12"/>
        <v>6724692.7366362708</v>
      </c>
      <c r="R67" s="106">
        <f t="shared" si="12"/>
        <v>7402285.7642771071</v>
      </c>
      <c r="S67" s="106">
        <f t="shared" si="12"/>
        <v>8148356.0422938196</v>
      </c>
      <c r="T67" s="106">
        <f t="shared" si="12"/>
        <v>8969906.5458623841</v>
      </c>
      <c r="U67" s="106">
        <f t="shared" si="12"/>
        <v>9874663.5818096157</v>
      </c>
      <c r="V67" s="106">
        <f t="shared" si="12"/>
        <v>10871152.113858365</v>
      </c>
      <c r="W67" s="106">
        <f t="shared" si="12"/>
        <v>11968778.983948916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1924935.3863674519</v>
      </c>
      <c r="E69" s="105">
        <f>E67+E68</f>
        <v>2120661.3207367314</v>
      </c>
      <c r="F69" s="105">
        <f t="shared" ref="F69:W69" si="14">F67-F68</f>
        <v>2335861.5985393859</v>
      </c>
      <c r="G69" s="105">
        <f t="shared" si="14"/>
        <v>2572501.3836469045</v>
      </c>
      <c r="H69" s="105">
        <f t="shared" si="14"/>
        <v>2832746.5574425873</v>
      </c>
      <c r="I69" s="105">
        <f t="shared" si="14"/>
        <v>3118984.4289983111</v>
      </c>
      <c r="J69" s="105">
        <f t="shared" si="14"/>
        <v>3433846.6000910695</v>
      </c>
      <c r="K69" s="105">
        <f t="shared" si="14"/>
        <v>3780234.2107881871</v>
      </c>
      <c r="L69" s="105">
        <f t="shared" si="14"/>
        <v>4161345.8151044333</v>
      </c>
      <c r="M69" s="105">
        <f t="shared" si="14"/>
        <v>4580708.1625232296</v>
      </c>
      <c r="N69" s="105">
        <f t="shared" si="14"/>
        <v>5042210.1902448013</v>
      </c>
      <c r="O69" s="105">
        <f t="shared" si="14"/>
        <v>5550140.5631714305</v>
      </c>
      <c r="P69" s="105">
        <f t="shared" si="14"/>
        <v>6109229.1341910437</v>
      </c>
      <c r="Q69" s="105">
        <f t="shared" si="14"/>
        <v>6724692.7366362708</v>
      </c>
      <c r="R69" s="105">
        <f t="shared" si="14"/>
        <v>7402285.7642771071</v>
      </c>
      <c r="S69" s="105">
        <f t="shared" si="14"/>
        <v>8148356.0422938196</v>
      </c>
      <c r="T69" s="105">
        <f t="shared" si="14"/>
        <v>8969906.5458623841</v>
      </c>
      <c r="U69" s="105">
        <f t="shared" si="14"/>
        <v>9874663.5818096157</v>
      </c>
      <c r="V69" s="105">
        <f t="shared" si="14"/>
        <v>10871152.113858365</v>
      </c>
      <c r="W69" s="105">
        <f t="shared" si="14"/>
        <v>11968778.983948916</v>
      </c>
    </row>
    <row r="70" spans="1:23" ht="12" customHeight="1" x14ac:dyDescent="0.25">
      <c r="A70" s="74" t="s">
        <v>208</v>
      </c>
      <c r="B70" s="102">
        <f t="shared" ref="B70:W70" si="15">-IF(B69&gt;0, B69*$B$35, 0)</f>
        <v>0</v>
      </c>
      <c r="C70" s="102">
        <f t="shared" si="15"/>
        <v>-373434.88424991659</v>
      </c>
      <c r="D70" s="102">
        <f t="shared" si="15"/>
        <v>-384987.07727349037</v>
      </c>
      <c r="E70" s="102">
        <f t="shared" si="15"/>
        <v>-424132.26414734632</v>
      </c>
      <c r="F70" s="102">
        <f t="shared" si="15"/>
        <v>-467172.31970787724</v>
      </c>
      <c r="G70" s="102">
        <f t="shared" si="15"/>
        <v>-514500.27672938094</v>
      </c>
      <c r="H70" s="102">
        <f t="shared" si="15"/>
        <v>-566549.31148851744</v>
      </c>
      <c r="I70" s="102">
        <f t="shared" si="15"/>
        <v>-623796.88579966221</v>
      </c>
      <c r="J70" s="102">
        <f t="shared" si="15"/>
        <v>-686769.32001821394</v>
      </c>
      <c r="K70" s="102">
        <f t="shared" si="15"/>
        <v>-756046.84215763747</v>
      </c>
      <c r="L70" s="102">
        <f t="shared" si="15"/>
        <v>-832269.16302088671</v>
      </c>
      <c r="M70" s="102">
        <f t="shared" si="15"/>
        <v>-916141.63250464597</v>
      </c>
      <c r="N70" s="102">
        <f t="shared" si="15"/>
        <v>-1008442.0380489603</v>
      </c>
      <c r="O70" s="102">
        <f t="shared" si="15"/>
        <v>-1110028.1126342861</v>
      </c>
      <c r="P70" s="102">
        <f t="shared" si="15"/>
        <v>-1221845.8268382088</v>
      </c>
      <c r="Q70" s="102">
        <f t="shared" si="15"/>
        <v>-1344938.5473272542</v>
      </c>
      <c r="R70" s="102">
        <f t="shared" si="15"/>
        <v>-1480457.1528554214</v>
      </c>
      <c r="S70" s="102">
        <f t="shared" si="15"/>
        <v>-1629671.208458764</v>
      </c>
      <c r="T70" s="102">
        <f t="shared" si="15"/>
        <v>-1793981.3091724769</v>
      </c>
      <c r="U70" s="102">
        <f t="shared" si="15"/>
        <v>-1974932.7163619231</v>
      </c>
      <c r="V70" s="102">
        <f t="shared" si="15"/>
        <v>-2174230.4227716732</v>
      </c>
      <c r="W70" s="102">
        <f t="shared" si="15"/>
        <v>-2393755.7967897835</v>
      </c>
    </row>
    <row r="71" spans="1:23" ht="12.75" customHeight="1" thickBot="1" x14ac:dyDescent="0.3">
      <c r="A71" s="111" t="s">
        <v>241</v>
      </c>
      <c r="B71" s="112">
        <f t="shared" ref="B71:W71" si="16">B69+B70</f>
        <v>0</v>
      </c>
      <c r="C71" s="112">
        <f>C69+C70</f>
        <v>1493739.5369996664</v>
      </c>
      <c r="D71" s="112">
        <f t="shared" si="16"/>
        <v>1539948.3090939615</v>
      </c>
      <c r="E71" s="112">
        <f t="shared" si="16"/>
        <v>1696529.056589385</v>
      </c>
      <c r="F71" s="112">
        <f t="shared" si="16"/>
        <v>1868689.2788315087</v>
      </c>
      <c r="G71" s="112">
        <f t="shared" si="16"/>
        <v>2058001.1069175235</v>
      </c>
      <c r="H71" s="112">
        <f t="shared" si="16"/>
        <v>2266197.2459540698</v>
      </c>
      <c r="I71" s="112">
        <f t="shared" si="16"/>
        <v>2495187.5431986488</v>
      </c>
      <c r="J71" s="112">
        <f t="shared" si="16"/>
        <v>2747077.2800728558</v>
      </c>
      <c r="K71" s="112">
        <f t="shared" si="16"/>
        <v>3024187.3686305499</v>
      </c>
      <c r="L71" s="112">
        <f t="shared" si="16"/>
        <v>3329076.6520835469</v>
      </c>
      <c r="M71" s="112">
        <f t="shared" si="16"/>
        <v>3664566.5300185839</v>
      </c>
      <c r="N71" s="112">
        <f t="shared" si="16"/>
        <v>4033768.1521958411</v>
      </c>
      <c r="O71" s="112">
        <f t="shared" si="16"/>
        <v>4440112.4505371442</v>
      </c>
      <c r="P71" s="112">
        <f t="shared" si="16"/>
        <v>4887383.3073528353</v>
      </c>
      <c r="Q71" s="112">
        <f t="shared" si="16"/>
        <v>5379754.1893090168</v>
      </c>
      <c r="R71" s="112">
        <f t="shared" si="16"/>
        <v>5921828.6114216857</v>
      </c>
      <c r="S71" s="112">
        <f t="shared" si="16"/>
        <v>6518684.8338350561</v>
      </c>
      <c r="T71" s="112">
        <f t="shared" si="16"/>
        <v>7175925.2366899075</v>
      </c>
      <c r="U71" s="112">
        <f t="shared" si="16"/>
        <v>7899730.8654476926</v>
      </c>
      <c r="V71" s="112">
        <f t="shared" si="16"/>
        <v>8696921.6910866909</v>
      </c>
      <c r="W71" s="112">
        <f t="shared" si="16"/>
        <v>9575023.1871591322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1924935.3863674519</v>
      </c>
      <c r="E74" s="106">
        <f t="shared" si="18"/>
        <v>2120661.3207367314</v>
      </c>
      <c r="F74" s="106">
        <f t="shared" si="18"/>
        <v>2335861.5985393859</v>
      </c>
      <c r="G74" s="106">
        <f t="shared" si="18"/>
        <v>2572501.3836469045</v>
      </c>
      <c r="H74" s="106">
        <f t="shared" si="18"/>
        <v>2832746.5574425873</v>
      </c>
      <c r="I74" s="106">
        <f t="shared" si="18"/>
        <v>3118984.4289983111</v>
      </c>
      <c r="J74" s="106">
        <f t="shared" si="18"/>
        <v>3433846.6000910695</v>
      </c>
      <c r="K74" s="106">
        <f t="shared" si="18"/>
        <v>3780234.2107881871</v>
      </c>
      <c r="L74" s="106">
        <f t="shared" si="18"/>
        <v>4161345.8151044333</v>
      </c>
      <c r="M74" s="106">
        <f t="shared" si="18"/>
        <v>4580708.1625232296</v>
      </c>
      <c r="N74" s="106">
        <f t="shared" si="18"/>
        <v>5042210.1902448013</v>
      </c>
      <c r="O74" s="106">
        <f t="shared" si="18"/>
        <v>5550140.5631714305</v>
      </c>
      <c r="P74" s="106">
        <f t="shared" si="18"/>
        <v>6109229.1341910437</v>
      </c>
      <c r="Q74" s="106">
        <f t="shared" si="18"/>
        <v>6724692.7366362708</v>
      </c>
      <c r="R74" s="106">
        <f t="shared" si="18"/>
        <v>7402285.7642771071</v>
      </c>
      <c r="S74" s="106">
        <f t="shared" si="18"/>
        <v>8148356.0422938196</v>
      </c>
      <c r="T74" s="106">
        <f t="shared" si="18"/>
        <v>8969906.5458623841</v>
      </c>
      <c r="U74" s="106">
        <f t="shared" si="18"/>
        <v>9874663.5818096157</v>
      </c>
      <c r="V74" s="106">
        <f t="shared" si="18"/>
        <v>10871152.113858365</v>
      </c>
      <c r="W74" s="106">
        <f t="shared" si="18"/>
        <v>11968778.983948916</v>
      </c>
    </row>
    <row r="75" spans="1:23" ht="12" customHeight="1" x14ac:dyDescent="0.25">
      <c r="A75" s="74" t="s">
        <v>236</v>
      </c>
      <c r="B75" s="102">
        <f t="shared" ref="B75:W75" si="19">B65</f>
        <v>0</v>
      </c>
      <c r="C75" s="102">
        <f t="shared" si="19"/>
        <v>0</v>
      </c>
      <c r="D75" s="102">
        <f t="shared" si="19"/>
        <v>73095.238095238092</v>
      </c>
      <c r="E75" s="102">
        <f t="shared" si="19"/>
        <v>73095.238095238092</v>
      </c>
      <c r="F75" s="102">
        <f t="shared" si="19"/>
        <v>73095.238095238092</v>
      </c>
      <c r="G75" s="102">
        <f t="shared" si="19"/>
        <v>73095.238095238092</v>
      </c>
      <c r="H75" s="102">
        <f t="shared" si="19"/>
        <v>73095.238095238092</v>
      </c>
      <c r="I75" s="102">
        <f t="shared" si="19"/>
        <v>73095.238095238092</v>
      </c>
      <c r="J75" s="102">
        <f t="shared" si="19"/>
        <v>73095.238095238092</v>
      </c>
      <c r="K75" s="102">
        <f t="shared" si="19"/>
        <v>73095.238095238092</v>
      </c>
      <c r="L75" s="102">
        <f t="shared" si="19"/>
        <v>73095.238095238092</v>
      </c>
      <c r="M75" s="102">
        <f t="shared" si="19"/>
        <v>73095.238095238092</v>
      </c>
      <c r="N75" s="102">
        <f t="shared" si="19"/>
        <v>73095.238095238092</v>
      </c>
      <c r="O75" s="102">
        <f t="shared" si="19"/>
        <v>73095.238095238092</v>
      </c>
      <c r="P75" s="102">
        <f t="shared" si="19"/>
        <v>73095.238095238092</v>
      </c>
      <c r="Q75" s="102">
        <f t="shared" si="19"/>
        <v>73095.238095238092</v>
      </c>
      <c r="R75" s="102">
        <f t="shared" si="19"/>
        <v>73095.238095238092</v>
      </c>
      <c r="S75" s="102">
        <f t="shared" si="19"/>
        <v>73095.238095238092</v>
      </c>
      <c r="T75" s="102">
        <f t="shared" si="19"/>
        <v>73095.238095238092</v>
      </c>
      <c r="U75" s="102">
        <f t="shared" si="19"/>
        <v>73095.238095238092</v>
      </c>
      <c r="V75" s="102">
        <f t="shared" si="19"/>
        <v>73095.238095238092</v>
      </c>
      <c r="W75" s="102">
        <f t="shared" si="19"/>
        <v>73095.238095238092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-384987.07727349031</v>
      </c>
      <c r="E77" s="109">
        <f>IF(SUM($B$70:E70)+SUM($B$77:D77)&gt;0,0,SUM($B$70:E70)-SUM($B$77:D77))</f>
        <v>-424132.26414734637</v>
      </c>
      <c r="F77" s="109">
        <f>IF(SUM($B$70:F70)+SUM($B$77:E77)&gt;0,0,SUM($B$70:F70)-SUM($B$77:E77))</f>
        <v>-467172.31970787724</v>
      </c>
      <c r="G77" s="109">
        <f>IF(SUM($B$70:G70)+SUM($B$77:F77)&gt;0,0,SUM($B$70:G70)-SUM($B$77:F77))</f>
        <v>-514500.27672938118</v>
      </c>
      <c r="H77" s="109">
        <f>IF(SUM($B$70:H70)+SUM($B$77:G77)&gt;0,0,SUM($B$70:H70)-SUM($B$77:G77))</f>
        <v>-566549.31148851756</v>
      </c>
      <c r="I77" s="109">
        <f>IF(SUM($B$70:I70)+SUM($B$77:H77)&gt;0,0,SUM($B$70:I70)-SUM($B$77:H77))</f>
        <v>-623796.88579966221</v>
      </c>
      <c r="J77" s="109">
        <f>IF(SUM($B$70:J70)+SUM($B$77:I77)&gt;0,0,SUM($B$70:J70)-SUM($B$77:I77))</f>
        <v>-686769.32001821417</v>
      </c>
      <c r="K77" s="109">
        <f>IF(SUM($B$70:K70)+SUM($B$77:J77)&gt;0,0,SUM($B$70:K70)-SUM($B$77:J77))</f>
        <v>-756046.8421576377</v>
      </c>
      <c r="L77" s="109">
        <f>IF(SUM($B$70:L70)+SUM($B$77:K77)&gt;0,0,SUM($B$70:L70)-SUM($B$77:K77))</f>
        <v>-832269.16302088648</v>
      </c>
      <c r="M77" s="109">
        <f>IF(SUM($B$70:M70)+SUM($B$77:L77)&gt;0,0,SUM($B$70:M70)-SUM($B$77:L77))</f>
        <v>-916141.63250464574</v>
      </c>
      <c r="N77" s="109">
        <f>IF(SUM($B$70:N70)+SUM($B$77:M77)&gt;0,0,SUM($B$70:N70)-SUM($B$77:M77))</f>
        <v>-1008442.0380489603</v>
      </c>
      <c r="O77" s="109">
        <f>IF(SUM($B$70:O70)+SUM($B$77:N77)&gt;0,0,SUM($B$70:O70)-SUM($B$77:N77))</f>
        <v>-1110028.1126342854</v>
      </c>
      <c r="P77" s="109">
        <f>IF(SUM($B$70:P70)+SUM($B$77:O77)&gt;0,0,SUM($B$70:P70)-SUM($B$77:O77))</f>
        <v>-1221845.8268382084</v>
      </c>
      <c r="Q77" s="109">
        <f>IF(SUM($B$70:Q70)+SUM($B$77:P77)&gt;0,0,SUM($B$70:Q70)-SUM($B$77:P77))</f>
        <v>-1344938.547327254</v>
      </c>
      <c r="R77" s="109">
        <f>IF(SUM($B$70:R70)+SUM($B$77:Q77)&gt;0,0,SUM($B$70:R70)-SUM($B$77:Q77))</f>
        <v>-1480457.1528554205</v>
      </c>
      <c r="S77" s="109">
        <f>IF(SUM($B$70:S70)+SUM($B$77:R77)&gt;0,0,SUM($B$70:S70)-SUM($B$77:R77))</f>
        <v>-1629671.2084587645</v>
      </c>
      <c r="T77" s="109">
        <f>IF(SUM($B$70:T70)+SUM($B$77:S77)&gt;0,0,SUM($B$70:T70)-SUM($B$77:S77))</f>
        <v>-1793981.3091724776</v>
      </c>
      <c r="U77" s="109">
        <f>IF(SUM($B$70:U70)+SUM($B$77:T77)&gt;0,0,SUM($B$70:U70)-SUM($B$77:T77))</f>
        <v>-1974932.7163619231</v>
      </c>
      <c r="V77" s="109">
        <f>IF(SUM($B$70:V70)+SUM($B$77:U77)&gt;0,0,SUM($B$70:V70)-SUM($B$77:U77))</f>
        <v>-2174230.4227716736</v>
      </c>
      <c r="W77" s="109">
        <f>IF(SUM($B$70:W70)+SUM($B$77:V77)&gt;0,0,SUM($B$70:W70)-SUM($B$77:V77))</f>
        <v>-2393755.796789784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1599923.0355134129</v>
      </c>
      <c r="E82" s="106">
        <f t="shared" si="24"/>
        <v>1750052.712591303</v>
      </c>
      <c r="F82" s="106">
        <f t="shared" si="24"/>
        <v>1920265.5004900892</v>
      </c>
      <c r="G82" s="106">
        <f t="shared" si="24"/>
        <v>2107433.3778456175</v>
      </c>
      <c r="H82" s="106">
        <f t="shared" si="24"/>
        <v>2313268.9780133474</v>
      </c>
      <c r="I82" s="106">
        <f t="shared" si="24"/>
        <v>2539660.0054819225</v>
      </c>
      <c r="J82" s="106">
        <f t="shared" si="24"/>
        <v>2788687.3124024253</v>
      </c>
      <c r="K82" s="106">
        <f t="shared" si="24"/>
        <v>3062644.8569996837</v>
      </c>
      <c r="L82" s="106">
        <f t="shared" si="24"/>
        <v>3364061.741090768</v>
      </c>
      <c r="M82" s="106">
        <f t="shared" si="24"/>
        <v>3695726.5447155503</v>
      </c>
      <c r="N82" s="106">
        <f t="shared" si="24"/>
        <v>4060714.1988625298</v>
      </c>
      <c r="O82" s="106">
        <f t="shared" si="24"/>
        <v>4462415.6626833277</v>
      </c>
      <c r="P82" s="106">
        <f t="shared" si="24"/>
        <v>4904570.6996897198</v>
      </c>
      <c r="Q82" s="106">
        <f t="shared" si="24"/>
        <v>5391304.0785033405</v>
      </c>
      <c r="R82" s="106">
        <f t="shared" si="24"/>
        <v>5927165.5580964489</v>
      </c>
      <c r="S82" s="106">
        <f t="shared" si="24"/>
        <v>6517174.0554722296</v>
      </c>
      <c r="T82" s="106">
        <f t="shared" si="24"/>
        <v>7166866.4357718965</v>
      </c>
      <c r="U82" s="106">
        <f t="shared" si="24"/>
        <v>7882351.4112918163</v>
      </c>
      <c r="V82" s="106">
        <f t="shared" si="24"/>
        <v>8670369.087320663</v>
      </c>
      <c r="W82" s="106">
        <f t="shared" si="24"/>
        <v>9538356.7495889235</v>
      </c>
    </row>
    <row r="83" spans="1:23" ht="12" customHeight="1" x14ac:dyDescent="0.25">
      <c r="A83" s="94" t="s">
        <v>248</v>
      </c>
      <c r="B83" s="106">
        <f>SUM($B$82:B82)</f>
        <v>0</v>
      </c>
      <c r="C83" s="106">
        <f>SUM(B82:C82)</f>
        <v>977375.2548747079</v>
      </c>
      <c r="D83" s="106">
        <f>SUM(B82:D82)</f>
        <v>2577298.2903881208</v>
      </c>
      <c r="E83" s="106">
        <f>SUM($B$82:E82)</f>
        <v>4327351.0029794239</v>
      </c>
      <c r="F83" s="106">
        <f>SUM($B$82:F82)</f>
        <v>6247616.5034695128</v>
      </c>
      <c r="G83" s="106">
        <f>SUM($B$82:G82)</f>
        <v>8355049.8813151307</v>
      </c>
      <c r="H83" s="106">
        <f>SUM($B$82:H82)</f>
        <v>10668318.859328479</v>
      </c>
      <c r="I83" s="106">
        <f>SUM($B$82:I82)</f>
        <v>13207978.864810402</v>
      </c>
      <c r="J83" s="106">
        <f>SUM($B$82:J82)</f>
        <v>15996666.177212827</v>
      </c>
      <c r="K83" s="106">
        <f>SUM($B$82:K82)</f>
        <v>19059311.034212511</v>
      </c>
      <c r="L83" s="106">
        <f>SUM($B$82:L82)</f>
        <v>22423372.775303278</v>
      </c>
      <c r="M83" s="106">
        <f>SUM($B$82:M82)</f>
        <v>26119099.320018828</v>
      </c>
      <c r="N83" s="106">
        <f>SUM($B$82:N82)</f>
        <v>30179813.518881358</v>
      </c>
      <c r="O83" s="106">
        <f>SUM($B$82:O82)</f>
        <v>34642229.181564689</v>
      </c>
      <c r="P83" s="106">
        <f>SUM($B$82:P82)</f>
        <v>39546799.881254405</v>
      </c>
      <c r="Q83" s="106">
        <f>SUM($B$82:Q82)</f>
        <v>44938103.959757745</v>
      </c>
      <c r="R83" s="106">
        <f>SUM($B$82:R82)</f>
        <v>50865269.517854191</v>
      </c>
      <c r="S83" s="106">
        <f>SUM($B$82:S82)</f>
        <v>57382443.573326424</v>
      </c>
      <c r="T83" s="106">
        <f>SUM($B$82:T82)</f>
        <v>64549310.009098321</v>
      </c>
      <c r="U83" s="106">
        <f>SUM($B$82:U82)</f>
        <v>72431661.420390144</v>
      </c>
      <c r="V83" s="106">
        <f>SUM($B$82:V82)</f>
        <v>81102030.507710814</v>
      </c>
      <c r="W83" s="106">
        <f>SUM($B$82:W82)</f>
        <v>90640387.257299736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1415861.0933747017</v>
      </c>
      <c r="E85" s="106">
        <f t="shared" si="26"/>
        <v>1370547.9775951942</v>
      </c>
      <c r="F85" s="106">
        <f t="shared" si="26"/>
        <v>1330840.316730917</v>
      </c>
      <c r="G85" s="106">
        <f t="shared" si="26"/>
        <v>1292528.3579693255</v>
      </c>
      <c r="H85" s="106">
        <f t="shared" si="26"/>
        <v>1255549.7224560343</v>
      </c>
      <c r="I85" s="106">
        <f t="shared" si="26"/>
        <v>1219845.7540139186</v>
      </c>
      <c r="J85" s="106">
        <f t="shared" si="26"/>
        <v>1185361.2242164735</v>
      </c>
      <c r="K85" s="106">
        <f t="shared" si="26"/>
        <v>1152044.0659133599</v>
      </c>
      <c r="L85" s="106">
        <f t="shared" si="26"/>
        <v>1119845.1321715165</v>
      </c>
      <c r="M85" s="106">
        <f t="shared" si="26"/>
        <v>1088717.9779336273</v>
      </c>
      <c r="N85" s="106">
        <f t="shared" si="26"/>
        <v>1058618.6619957662</v>
      </c>
      <c r="O85" s="106">
        <f t="shared" si="26"/>
        <v>1029505.567172082</v>
      </c>
      <c r="P85" s="106">
        <f t="shared" si="26"/>
        <v>1001339.2367503644</v>
      </c>
      <c r="Q85" s="106">
        <f t="shared" si="26"/>
        <v>974082.22555159498</v>
      </c>
      <c r="R85" s="106">
        <f t="shared" si="26"/>
        <v>947698.96409223368</v>
      </c>
      <c r="S85" s="106">
        <f t="shared" si="26"/>
        <v>922155.63451271318</v>
      </c>
      <c r="T85" s="106">
        <f t="shared" si="26"/>
        <v>897420.05708174268</v>
      </c>
      <c r="U85" s="106">
        <f t="shared" si="26"/>
        <v>873461.58621574659</v>
      </c>
      <c r="V85" s="106">
        <f t="shared" si="26"/>
        <v>850251.01506788458</v>
      </c>
      <c r="W85" s="106">
        <f t="shared" si="26"/>
        <v>827760.48784333153</v>
      </c>
    </row>
    <row r="86" spans="1:23" ht="21.75" customHeight="1" x14ac:dyDescent="0.25">
      <c r="A86" s="110" t="s">
        <v>251</v>
      </c>
      <c r="B86" s="106">
        <f>SUM(B85)</f>
        <v>0</v>
      </c>
      <c r="C86" s="106">
        <f t="shared" ref="C86:W86" si="27">C85+B86</f>
        <v>977375.2548747079</v>
      </c>
      <c r="D86" s="106">
        <f t="shared" si="27"/>
        <v>2393236.3482494093</v>
      </c>
      <c r="E86" s="106">
        <f t="shared" si="27"/>
        <v>3763784.3258446036</v>
      </c>
      <c r="F86" s="106">
        <f t="shared" si="27"/>
        <v>5094624.642575521</v>
      </c>
      <c r="G86" s="106">
        <f t="shared" si="27"/>
        <v>6387153.0005448461</v>
      </c>
      <c r="H86" s="106">
        <f t="shared" si="27"/>
        <v>7642702.7230008803</v>
      </c>
      <c r="I86" s="106">
        <f t="shared" si="27"/>
        <v>8862548.4770147987</v>
      </c>
      <c r="J86" s="106">
        <f t="shared" si="27"/>
        <v>10047909.701231273</v>
      </c>
      <c r="K86" s="106">
        <f t="shared" si="27"/>
        <v>11199953.767144633</v>
      </c>
      <c r="L86" s="106">
        <f t="shared" si="27"/>
        <v>12319798.899316151</v>
      </c>
      <c r="M86" s="106">
        <f t="shared" si="27"/>
        <v>13408516.877249777</v>
      </c>
      <c r="N86" s="106">
        <f t="shared" si="27"/>
        <v>14467135.539245544</v>
      </c>
      <c r="O86" s="106">
        <f t="shared" si="27"/>
        <v>15496641.106417626</v>
      </c>
      <c r="P86" s="106">
        <f t="shared" si="27"/>
        <v>16497980.34316799</v>
      </c>
      <c r="Q86" s="106">
        <f t="shared" si="27"/>
        <v>17472062.568719584</v>
      </c>
      <c r="R86" s="106">
        <f t="shared" si="27"/>
        <v>18419761.532811817</v>
      </c>
      <c r="S86" s="106">
        <f t="shared" si="27"/>
        <v>19341917.167324528</v>
      </c>
      <c r="T86" s="106">
        <f t="shared" si="27"/>
        <v>20239337.224406272</v>
      </c>
      <c r="U86" s="106">
        <f t="shared" si="27"/>
        <v>21112798.810622018</v>
      </c>
      <c r="V86" s="106">
        <f t="shared" si="27"/>
        <v>21963049.825689901</v>
      </c>
      <c r="W86" s="106">
        <f t="shared" si="27"/>
        <v>22790810.313533232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O_П6_6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2024-10-29T06:55:31Z</dcterms:created>
  <dcterms:modified xsi:type="dcterms:W3CDTF">2025-03-31T05:42:24Z</dcterms:modified>
</cp:coreProperties>
</file>