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73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59" i="8"/>
  <c r="C60" i="8"/>
  <c r="C62" i="8"/>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75" i="8" s="1"/>
  <c r="F68" i="8"/>
  <c r="F76" i="8" s="1"/>
  <c r="F81" i="8"/>
  <c r="G65" i="8"/>
  <c r="G75" i="8"/>
  <c r="G68" i="8"/>
  <c r="G76" i="8"/>
  <c r="G81" i="8"/>
  <c r="H65" i="8"/>
  <c r="H75" i="8" s="1"/>
  <c r="H68" i="8"/>
  <c r="H76" i="8"/>
  <c r="H81" i="8"/>
  <c r="I65" i="8"/>
  <c r="I75" i="8" s="1"/>
  <c r="I68" i="8"/>
  <c r="I76" i="8" s="1"/>
  <c r="I81" i="8"/>
  <c r="J65" i="8"/>
  <c r="J75" i="8" s="1"/>
  <c r="J68" i="8"/>
  <c r="J76" i="8" s="1"/>
  <c r="J81" i="8"/>
  <c r="K65" i="8"/>
  <c r="K75" i="8"/>
  <c r="K68" i="8"/>
  <c r="K76" i="8"/>
  <c r="K81" i="8"/>
  <c r="L65" i="8"/>
  <c r="L75" i="8" s="1"/>
  <c r="L68" i="8"/>
  <c r="L76" i="8"/>
  <c r="L81" i="8"/>
  <c r="M65" i="8"/>
  <c r="M75" i="8" s="1"/>
  <c r="M68" i="8"/>
  <c r="M76" i="8"/>
  <c r="M81" i="8"/>
  <c r="N65" i="8"/>
  <c r="N75" i="8"/>
  <c r="N68" i="8"/>
  <c r="N76" i="8" s="1"/>
  <c r="N81" i="8"/>
  <c r="O65" i="8"/>
  <c r="O75" i="8"/>
  <c r="O68" i="8"/>
  <c r="O76" i="8" s="1"/>
  <c r="O81" i="8"/>
  <c r="P65" i="8"/>
  <c r="P75" i="8"/>
  <c r="P68" i="8"/>
  <c r="P76" i="8"/>
  <c r="P81" i="8"/>
  <c r="Q65" i="8"/>
  <c r="Q75" i="8" s="1"/>
  <c r="Q68" i="8"/>
  <c r="Q76" i="8"/>
  <c r="Q81" i="8"/>
  <c r="R65" i="8"/>
  <c r="R75" i="8" s="1"/>
  <c r="R68" i="8"/>
  <c r="R76" i="8" s="1"/>
  <c r="R81" i="8"/>
  <c r="S63" i="8"/>
  <c r="S65" i="8"/>
  <c r="S75" i="8" s="1"/>
  <c r="S68" i="8"/>
  <c r="S76" i="8"/>
  <c r="S81" i="8"/>
  <c r="T63" i="8"/>
  <c r="T65" i="8"/>
  <c r="T68" i="8"/>
  <c r="T76" i="8"/>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48" i="8" l="1"/>
  <c r="C57" i="8" s="1"/>
  <c r="E66" i="8"/>
  <c r="F66" i="8" s="1"/>
  <c r="G66" i="8" s="1"/>
  <c r="H66" i="8" s="1"/>
  <c r="I66" i="8" s="1"/>
  <c r="J66" i="8" s="1"/>
  <c r="K66" i="8" s="1"/>
  <c r="L66" i="8" s="1"/>
  <c r="M66" i="8" s="1"/>
  <c r="N66" i="8" s="1"/>
  <c r="O66" i="8" s="1"/>
  <c r="P66" i="8" s="1"/>
  <c r="Q66" i="8" s="1"/>
  <c r="R66" i="8" s="1"/>
  <c r="S66" i="8" s="1"/>
  <c r="C58" i="8"/>
  <c r="D47" i="8"/>
  <c r="T66" i="8"/>
  <c r="U66" i="8" s="1"/>
  <c r="V66" i="8" s="1"/>
  <c r="W66" i="8" s="1"/>
  <c r="T75" i="8"/>
  <c r="C79" i="8"/>
  <c r="C64" i="8"/>
  <c r="C67" i="8" s="1"/>
  <c r="B79" i="8"/>
  <c r="B61" i="8"/>
  <c r="B58" i="8" s="1"/>
  <c r="D59" i="8" l="1"/>
  <c r="D62" i="8"/>
  <c r="D60" i="8"/>
  <c r="D48" i="8"/>
  <c r="D57" i="8" s="1"/>
  <c r="D61" i="8"/>
  <c r="E47" i="8"/>
  <c r="C78" i="8"/>
  <c r="B78" i="8"/>
  <c r="B64" i="8"/>
  <c r="B67" i="8" s="1"/>
  <c r="C74" i="8"/>
  <c r="C69" i="8"/>
  <c r="E61" i="8" l="1"/>
  <c r="E48" i="8"/>
  <c r="E57" i="8" s="1"/>
  <c r="E79" i="8" s="1"/>
  <c r="E62" i="8"/>
  <c r="E59" i="8"/>
  <c r="F47" i="8"/>
  <c r="E60" i="8"/>
  <c r="D79" i="8"/>
  <c r="D58" i="8"/>
  <c r="D78" i="8" s="1"/>
  <c r="B74" i="8"/>
  <c r="B69" i="8"/>
  <c r="C70" i="8"/>
  <c r="C71" i="8"/>
  <c r="F62" i="8" l="1"/>
  <c r="G47" i="8"/>
  <c r="F59" i="8"/>
  <c r="F60" i="8"/>
  <c r="F48" i="8"/>
  <c r="F57" i="8" s="1"/>
  <c r="F61" i="8"/>
  <c r="D64" i="8"/>
  <c r="D67" i="8" s="1"/>
  <c r="E58" i="8"/>
  <c r="B70" i="8"/>
  <c r="B71" i="8"/>
  <c r="D69" i="8" l="1"/>
  <c r="D70" i="8" s="1"/>
  <c r="D71" i="8" s="1"/>
  <c r="D74" i="8"/>
  <c r="F78" i="8"/>
  <c r="F64" i="8"/>
  <c r="F67" i="8" s="1"/>
  <c r="F79" i="8"/>
  <c r="G62" i="8"/>
  <c r="G48" i="8"/>
  <c r="G57" i="8" s="1"/>
  <c r="G59" i="8"/>
  <c r="G60" i="8"/>
  <c r="G61" i="8"/>
  <c r="H47" i="8"/>
  <c r="E64" i="8"/>
  <c r="E67" i="8" s="1"/>
  <c r="E78" i="8"/>
  <c r="F58" i="8"/>
  <c r="B77" i="8"/>
  <c r="B82" i="8" s="1"/>
  <c r="H60" i="8" l="1"/>
  <c r="H61" i="8"/>
  <c r="H62" i="8"/>
  <c r="H59" i="8"/>
  <c r="H58" i="8" s="1"/>
  <c r="H48" i="8"/>
  <c r="H57" i="8" s="1"/>
  <c r="I47" i="8"/>
  <c r="E69" i="8"/>
  <c r="E74" i="8"/>
  <c r="G58" i="8"/>
  <c r="G79" i="8"/>
  <c r="G78" i="8"/>
  <c r="G64" i="8"/>
  <c r="G67" i="8" s="1"/>
  <c r="G69" i="8" s="1"/>
  <c r="F74" i="8"/>
  <c r="F69" i="8"/>
  <c r="B83" i="8"/>
  <c r="B87" i="8"/>
  <c r="C77" i="8"/>
  <c r="C82" i="8" s="1"/>
  <c r="C85" i="8" s="1"/>
  <c r="G74" i="8" l="1"/>
  <c r="E70" i="8"/>
  <c r="E71" i="8"/>
  <c r="I59" i="8"/>
  <c r="I60" i="8"/>
  <c r="I61" i="8"/>
  <c r="J47" i="8"/>
  <c r="I62" i="8"/>
  <c r="I48" i="8"/>
  <c r="I57" i="8" s="1"/>
  <c r="H64" i="8"/>
  <c r="H67" i="8" s="1"/>
  <c r="H79" i="8"/>
  <c r="H78" i="8"/>
  <c r="F70" i="8"/>
  <c r="F71" i="8"/>
  <c r="D77" i="8"/>
  <c r="D82" i="8" s="1"/>
  <c r="D85" i="8" s="1"/>
  <c r="D87" i="8"/>
  <c r="C87" i="8"/>
  <c r="C83" i="8"/>
  <c r="C88" i="8" s="1"/>
  <c r="B88" i="8"/>
  <c r="B85" i="8"/>
  <c r="B86" i="8" s="1"/>
  <c r="C86" i="8" s="1"/>
  <c r="C89" i="8" s="1"/>
  <c r="E77" i="8"/>
  <c r="E82" i="8" s="1"/>
  <c r="E85" i="8" s="1"/>
  <c r="G70" i="8"/>
  <c r="G71" i="8" s="1"/>
  <c r="D83" i="8"/>
  <c r="D88" i="8" s="1"/>
  <c r="J62" i="8" l="1"/>
  <c r="J59" i="8"/>
  <c r="J60" i="8"/>
  <c r="J48" i="8"/>
  <c r="J57" i="8" s="1"/>
  <c r="J79" i="8" s="1"/>
  <c r="K47" i="8"/>
  <c r="J61" i="8"/>
  <c r="H69" i="8"/>
  <c r="H74" i="8"/>
  <c r="I79" i="8"/>
  <c r="I58" i="8"/>
  <c r="I78" i="8" s="1"/>
  <c r="F77" i="8"/>
  <c r="F82" i="8" s="1"/>
  <c r="F87" i="8"/>
  <c r="E83" i="8"/>
  <c r="E88" i="8" s="1"/>
  <c r="E87" i="8"/>
  <c r="G77" i="8"/>
  <c r="G82" i="8" s="1"/>
  <c r="G85" i="8" s="1"/>
  <c r="B89" i="8"/>
  <c r="D86" i="8"/>
  <c r="D89" i="8" s="1"/>
  <c r="I64" i="8" l="1"/>
  <c r="I67" i="8" s="1"/>
  <c r="H70" i="8"/>
  <c r="H71" i="8"/>
  <c r="J58" i="8"/>
  <c r="K61" i="8"/>
  <c r="K48" i="8"/>
  <c r="K57" i="8" s="1"/>
  <c r="K79" i="8" s="1"/>
  <c r="L47" i="8"/>
  <c r="K62" i="8"/>
  <c r="K59" i="8"/>
  <c r="K60" i="8"/>
  <c r="G83" i="8"/>
  <c r="E86" i="8"/>
  <c r="E89" i="8" s="1"/>
  <c r="H77" i="8"/>
  <c r="H82" i="8" s="1"/>
  <c r="H83" i="8" s="1"/>
  <c r="H88" i="8" s="1"/>
  <c r="F83" i="8"/>
  <c r="F88" i="8" s="1"/>
  <c r="F85" i="8"/>
  <c r="G87" i="8"/>
  <c r="G88" i="8" l="1"/>
  <c r="K58" i="8"/>
  <c r="L60" i="8"/>
  <c r="L62" i="8"/>
  <c r="L59" i="8"/>
  <c r="M47" i="8"/>
  <c r="L48" i="8"/>
  <c r="L57" i="8" s="1"/>
  <c r="L79" i="8" s="1"/>
  <c r="L61" i="8"/>
  <c r="F86" i="8"/>
  <c r="F89" i="8" s="1"/>
  <c r="J64" i="8"/>
  <c r="J67" i="8" s="1"/>
  <c r="J78" i="8"/>
  <c r="I74" i="8"/>
  <c r="I69" i="8"/>
  <c r="H85" i="8"/>
  <c r="H87" i="8"/>
  <c r="M61" i="8" l="1"/>
  <c r="M60" i="8"/>
  <c r="M62" i="8"/>
  <c r="M48" i="8"/>
  <c r="M57" i="8" s="1"/>
  <c r="N47" i="8"/>
  <c r="M59" i="8"/>
  <c r="M58" i="8" s="1"/>
  <c r="L58" i="8"/>
  <c r="L78" i="8" s="1"/>
  <c r="K64" i="8"/>
  <c r="K67" i="8" s="1"/>
  <c r="K78" i="8"/>
  <c r="J74" i="8"/>
  <c r="J69" i="8"/>
  <c r="G86" i="8"/>
  <c r="G89" i="8" s="1"/>
  <c r="I70" i="8"/>
  <c r="I77" i="8" s="1"/>
  <c r="I82" i="8" s="1"/>
  <c r="I87" i="8" s="1"/>
  <c r="I71" i="8"/>
  <c r="I85" i="8"/>
  <c r="I83" i="8"/>
  <c r="I88" i="8" s="1"/>
  <c r="J70" i="8" l="1"/>
  <c r="J71" i="8" s="1"/>
  <c r="H86" i="8"/>
  <c r="H89" i="8" s="1"/>
  <c r="O47" i="8"/>
  <c r="N62" i="8"/>
  <c r="N48" i="8"/>
  <c r="N57" i="8" s="1"/>
  <c r="N61" i="8"/>
  <c r="N59" i="8"/>
  <c r="N60" i="8"/>
  <c r="K74" i="8"/>
  <c r="K69" i="8"/>
  <c r="M64" i="8"/>
  <c r="M67" i="8" s="1"/>
  <c r="M78" i="8"/>
  <c r="M79" i="8"/>
  <c r="L64" i="8"/>
  <c r="L67" i="8" s="1"/>
  <c r="I86" i="8"/>
  <c r="I89" i="8" s="1"/>
  <c r="N79" i="8" l="1"/>
  <c r="L69" i="8"/>
  <c r="L74" i="8"/>
  <c r="M74" i="8"/>
  <c r="M69" i="8"/>
  <c r="K70" i="8"/>
  <c r="K71" i="8" s="1"/>
  <c r="N58" i="8"/>
  <c r="N78" i="8" s="1"/>
  <c r="P47" i="8"/>
  <c r="O62" i="8"/>
  <c r="O60" i="8"/>
  <c r="O59" i="8"/>
  <c r="O61" i="8"/>
  <c r="O48" i="8"/>
  <c r="O57" i="8" s="1"/>
  <c r="J77" i="8"/>
  <c r="J82" i="8" s="1"/>
  <c r="K77" i="8" l="1"/>
  <c r="K82" i="8" s="1"/>
  <c r="K85" i="8" s="1"/>
  <c r="P62" i="8"/>
  <c r="P60" i="8"/>
  <c r="P59" i="8"/>
  <c r="Q47" i="8"/>
  <c r="P48" i="8"/>
  <c r="P57" i="8" s="1"/>
  <c r="P79" i="8" s="1"/>
  <c r="P61" i="8"/>
  <c r="M70" i="8"/>
  <c r="M71" i="8" s="1"/>
  <c r="O64" i="8"/>
  <c r="O67" i="8" s="1"/>
  <c r="O79" i="8"/>
  <c r="O78" i="8"/>
  <c r="O58" i="8"/>
  <c r="J85" i="8"/>
  <c r="J86" i="8" s="1"/>
  <c r="K83" i="8"/>
  <c r="J83" i="8"/>
  <c r="J88" i="8" s="1"/>
  <c r="J87" i="8"/>
  <c r="K87" i="8"/>
  <c r="L70" i="8"/>
  <c r="L77" i="8" s="1"/>
  <c r="L82" i="8" s="1"/>
  <c r="L83" i="8" s="1"/>
  <c r="L88" i="8" s="1"/>
  <c r="L71" i="8"/>
  <c r="N64" i="8"/>
  <c r="N67" i="8" s="1"/>
  <c r="L85" i="8"/>
  <c r="J89" i="8"/>
  <c r="K86" i="8"/>
  <c r="K89" i="8" s="1"/>
  <c r="O69" i="8" l="1"/>
  <c r="O74" i="8"/>
  <c r="N74" i="8"/>
  <c r="N69" i="8"/>
  <c r="K88" i="8"/>
  <c r="L87" i="8"/>
  <c r="M77" i="8"/>
  <c r="R47" i="8"/>
  <c r="Q60" i="8"/>
  <c r="Q48" i="8"/>
  <c r="Q57" i="8" s="1"/>
  <c r="Q61" i="8"/>
  <c r="Q59" i="8"/>
  <c r="Q58" i="8" s="1"/>
  <c r="Q62" i="8"/>
  <c r="P58" i="8"/>
  <c r="L86" i="8"/>
  <c r="L89" i="8" s="1"/>
  <c r="M82" i="8"/>
  <c r="R62" i="8" l="1"/>
  <c r="R61" i="8"/>
  <c r="B32" i="8" s="1"/>
  <c r="R60" i="8"/>
  <c r="S47" i="8"/>
  <c r="R48" i="8"/>
  <c r="R57" i="8" s="1"/>
  <c r="R79" i="8" s="1"/>
  <c r="R59" i="8"/>
  <c r="R58" i="8" s="1"/>
  <c r="B26" i="8" s="1"/>
  <c r="Q64" i="8"/>
  <c r="Q67" i="8" s="1"/>
  <c r="Q79" i="8"/>
  <c r="Q78" i="8"/>
  <c r="P64" i="8"/>
  <c r="P67" i="8" s="1"/>
  <c r="P78" i="8"/>
  <c r="N71" i="8"/>
  <c r="N70" i="8"/>
  <c r="N77" i="8" s="1"/>
  <c r="N82" i="8" s="1"/>
  <c r="O70" i="8"/>
  <c r="O71" i="8" s="1"/>
  <c r="N85" i="8"/>
  <c r="N83" i="8"/>
  <c r="N87" i="8"/>
  <c r="O77" i="8"/>
  <c r="O82" i="8" s="1"/>
  <c r="M85" i="8"/>
  <c r="M86" i="8" s="1"/>
  <c r="M89" i="8" s="1"/>
  <c r="M87" i="8"/>
  <c r="M83" i="8"/>
  <c r="M88" i="8" s="1"/>
  <c r="R64" i="8"/>
  <c r="R67" i="8" s="1"/>
  <c r="R78" i="8"/>
  <c r="P69" i="8" l="1"/>
  <c r="P74" i="8"/>
  <c r="B29" i="8"/>
  <c r="Q69" i="8"/>
  <c r="Q74" i="8"/>
  <c r="S61" i="8"/>
  <c r="S59" i="8"/>
  <c r="S62" i="8"/>
  <c r="S60" i="8"/>
  <c r="T47" i="8"/>
  <c r="S48" i="8"/>
  <c r="S57" i="8" s="1"/>
  <c r="N86" i="8"/>
  <c r="N89" i="8" s="1"/>
  <c r="O85" i="8"/>
  <c r="O86" i="8" s="1"/>
  <c r="O89" i="8" s="1"/>
  <c r="O87" i="8"/>
  <c r="O83" i="8"/>
  <c r="O88" i="8" s="1"/>
  <c r="R74" i="8"/>
  <c r="R69" i="8"/>
  <c r="N88" i="8"/>
  <c r="S79" i="8" l="1"/>
  <c r="U47" i="8"/>
  <c r="T48" i="8"/>
  <c r="T57" i="8" s="1"/>
  <c r="T79" i="8" s="1"/>
  <c r="T61" i="8"/>
  <c r="T59" i="8"/>
  <c r="T60" i="8"/>
  <c r="T62" i="8"/>
  <c r="S58" i="8"/>
  <c r="S78" i="8" s="1"/>
  <c r="Q70" i="8"/>
  <c r="Q71" i="8"/>
  <c r="P70" i="8"/>
  <c r="P71" i="8"/>
  <c r="R70" i="8"/>
  <c r="R71" i="8" l="1"/>
  <c r="S64" i="8"/>
  <c r="S67" i="8" s="1"/>
  <c r="T58" i="8"/>
  <c r="U59" i="8"/>
  <c r="U62" i="8"/>
  <c r="U60" i="8"/>
  <c r="V47" i="8"/>
  <c r="U48" i="8"/>
  <c r="U57" i="8" s="1"/>
  <c r="U61" i="8"/>
  <c r="P77" i="8"/>
  <c r="P82" i="8" s="1"/>
  <c r="W47" i="8" l="1"/>
  <c r="V48" i="8"/>
  <c r="V57" i="8" s="1"/>
  <c r="V62" i="8"/>
  <c r="V60" i="8"/>
  <c r="V61" i="8"/>
  <c r="V59" i="8"/>
  <c r="V58" i="8" s="1"/>
  <c r="P83" i="8"/>
  <c r="P88" i="8" s="1"/>
  <c r="P87" i="8"/>
  <c r="P85" i="8"/>
  <c r="P86" i="8" s="1"/>
  <c r="P89" i="8" s="1"/>
  <c r="Q83" i="8"/>
  <c r="Q88" i="8" s="1"/>
  <c r="Q87" i="8"/>
  <c r="U79" i="8"/>
  <c r="U58" i="8"/>
  <c r="U64" i="8" s="1"/>
  <c r="U67" i="8" s="1"/>
  <c r="T78" i="8"/>
  <c r="T64" i="8"/>
  <c r="T67" i="8" s="1"/>
  <c r="S74" i="8"/>
  <c r="S69" i="8"/>
  <c r="Q77" i="8"/>
  <c r="Q82" i="8" s="1"/>
  <c r="Q85" i="8" s="1"/>
  <c r="Q86" i="8" s="1"/>
  <c r="Q89" i="8" s="1"/>
  <c r="U74" i="8" l="1"/>
  <c r="U69" i="8"/>
  <c r="T74" i="8"/>
  <c r="T69" i="8"/>
  <c r="U78" i="8"/>
  <c r="S70" i="8"/>
  <c r="S77" i="8" s="1"/>
  <c r="S82" i="8" s="1"/>
  <c r="V64" i="8"/>
  <c r="V67" i="8" s="1"/>
  <c r="V79" i="8"/>
  <c r="V78" i="8"/>
  <c r="W59" i="8"/>
  <c r="W58" i="8" s="1"/>
  <c r="W60" i="8"/>
  <c r="W48" i="8"/>
  <c r="W57" i="8" s="1"/>
  <c r="W61" i="8"/>
  <c r="W62" i="8"/>
  <c r="R77" i="8"/>
  <c r="R82" i="8" s="1"/>
  <c r="S83" i="8" s="1"/>
  <c r="S85" i="8" l="1"/>
  <c r="V74" i="8"/>
  <c r="V69" i="8"/>
  <c r="R85" i="8"/>
  <c r="R86" i="8" s="1"/>
  <c r="S87" i="8"/>
  <c r="R83" i="8"/>
  <c r="R88" i="8" s="1"/>
  <c r="R87" i="8"/>
  <c r="S71" i="8"/>
  <c r="T70" i="8"/>
  <c r="T77" i="8" s="1"/>
  <c r="T82" i="8" s="1"/>
  <c r="T85" i="8" s="1"/>
  <c r="W64" i="8"/>
  <c r="W67" i="8" s="1"/>
  <c r="W79" i="8"/>
  <c r="W78" i="8"/>
  <c r="U70" i="8"/>
  <c r="U71" i="8"/>
  <c r="U77" i="8" l="1"/>
  <c r="U82" i="8" s="1"/>
  <c r="V70" i="8"/>
  <c r="V77" i="8" s="1"/>
  <c r="V82" i="8" s="1"/>
  <c r="S88" i="8"/>
  <c r="W74" i="8"/>
  <c r="W69" i="8"/>
  <c r="T83" i="8"/>
  <c r="T88" i="8" s="1"/>
  <c r="R89" i="8"/>
  <c r="G28" i="8"/>
  <c r="T87" i="8"/>
  <c r="T71" i="8"/>
  <c r="S86" i="8"/>
  <c r="S89" i="8" s="1"/>
  <c r="V85" i="8" l="1"/>
  <c r="V83" i="8"/>
  <c r="V87" i="8"/>
  <c r="W70" i="8"/>
  <c r="W77" i="8" s="1"/>
  <c r="W82" i="8" s="1"/>
  <c r="W87" i="8" s="1"/>
  <c r="W71" i="8"/>
  <c r="U85" i="8"/>
  <c r="U83" i="8"/>
  <c r="U88" i="8" s="1"/>
  <c r="U87" i="8"/>
  <c r="V71" i="8"/>
  <c r="T86" i="8"/>
  <c r="T89" i="8" s="1"/>
  <c r="W85" i="8"/>
  <c r="W83" i="8"/>
  <c r="W88" i="8" s="1"/>
  <c r="U86" i="8" l="1"/>
  <c r="V88" i="8"/>
  <c r="G26" i="8" s="1"/>
  <c r="U89" i="8" l="1"/>
  <c r="V86" i="8"/>
  <c r="V89" i="8" l="1"/>
  <c r="W86" i="8"/>
  <c r="W89" i="8" s="1"/>
  <c r="G27" i="8" s="1"/>
</calcChain>
</file>

<file path=xl/sharedStrings.xml><?xml version="1.0" encoding="utf-8"?>
<sst xmlns="http://schemas.openxmlformats.org/spreadsheetml/2006/main" count="1095" uniqueCount="556">
  <si>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</si>
  <si>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</si>
  <si>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</si>
  <si>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</si>
  <si>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</si>
  <si>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</si>
  <si>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O_Ч6_11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</si>
  <si>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</si>
  <si>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</si>
  <si>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</si>
  <si>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</si>
  <si>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</si>
  <si>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</si>
  <si>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</si>
  <si>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</si>
  <si>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</si>
  <si>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</si>
  <si>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</si>
  <si>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</si>
  <si>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</si>
  <si>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</si>
  <si>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</si>
  <si>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</si>
  <si>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</si>
  <si>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</si>
  <si>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</si>
  <si>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</si>
  <si>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</si>
  <si>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</si>
  <si>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</si>
  <si>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</si>
  <si>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</si>
  <si>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</si>
  <si>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</si>
  <si>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</si>
  <si>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</si>
  <si>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</si>
  <si>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</si>
  <si>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</si>
  <si>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</si>
  <si>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</si>
  <si>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</si>
  <si>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</si>
  <si>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</si>
  <si>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</si>
  <si>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</si>
  <si>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</si>
  <si>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</si>
  <si>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</si>
  <si>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</si>
  <si>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</si>
  <si>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</si>
  <si>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</si>
  <si>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</si>
  <si>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</si>
  <si>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</si>
  <si>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</si>
  <si>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</si>
  <si>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</si>
  <si>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</si>
  <si>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</si>
  <si>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</si>
  <si>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</si>
  <si>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</si>
  <si>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</si>
  <si>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</si>
  <si>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</si>
  <si>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</si>
  <si>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</si>
  <si>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</si>
  <si>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</si>
  <si>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</si>
  <si>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</si>
  <si>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</si>
  <si>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</si>
  <si>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</si>
  <si>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</si>
  <si>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</si>
  <si>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</si>
  <si>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</si>
  <si>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</si>
  <si>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</si>
  <si>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</si>
  <si>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</si>
  <si>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</si>
  <si>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</si>
  <si>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</si>
  <si>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</si>
  <si>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</si>
  <si>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</si>
  <si>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</si>
  <si>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</si>
  <si>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</si>
  <si>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</si>
  <si>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</si>
  <si>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</si>
  <si>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</si>
  <si>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</si>
  <si>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</si>
  <si>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</si>
  <si>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</si>
  <si>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</si>
  <si>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</si>
  <si>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</si>
  <si>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</si>
  <si>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</si>
  <si>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</si>
  <si>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</si>
  <si>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</si>
  <si>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</si>
  <si>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</si>
  <si>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</si>
  <si>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</si>
  <si>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</si>
  <si>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</si>
  <si>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</si>
  <si>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</si>
  <si>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</si>
  <si>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</si>
  <si>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</si>
  <si>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</si>
  <si>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</si>
  <si>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</si>
  <si>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</si>
  <si>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</si>
  <si>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</si>
  <si>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</si>
  <si>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</si>
  <si>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</si>
  <si>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</si>
  <si>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</si>
  <si>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</si>
  <si>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</si>
  <si>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</si>
  <si>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</si>
  <si>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</si>
  <si>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</si>
  <si>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</si>
  <si>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</si>
  <si>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</si>
  <si>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</si>
  <si>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</si>
  <si>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</si>
  <si>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</si>
  <si>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</si>
  <si>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</si>
  <si>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</si>
  <si>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</si>
  <si>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</si>
  <si>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</si>
  <si>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</si>
  <si>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</si>
  <si>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</si>
  <si>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</si>
  <si>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</si>
  <si>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</si>
  <si>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</si>
  <si>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</si>
  <si>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</si>
  <si>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</si>
  <si>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</si>
  <si>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</si>
  <si>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</si>
  <si>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</si>
  <si>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</si>
  <si>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</si>
  <si>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</si>
  <si>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</si>
  <si>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</si>
  <si>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</si>
  <si>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</si>
  <si>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</si>
  <si>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</si>
  <si>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</si>
  <si>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</si>
  <si>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</si>
  <si>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</si>
  <si>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</si>
  <si>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</si>
  <si>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</si>
  <si>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</si>
  <si>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</si>
  <si>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</si>
  <si>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</si>
  <si>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</si>
  <si>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</si>
  <si>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</si>
  <si>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</si>
  <si>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</si>
  <si>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</si>
  <si>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</si>
  <si>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</si>
  <si>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</si>
  <si>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</si>
  <si>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</si>
  <si>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</si>
  <si>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</si>
  <si>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</si>
  <si>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</si>
  <si>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</si>
  <si>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</si>
  <si>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</si>
  <si>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</si>
  <si>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</si>
  <si>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</si>
  <si>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</si>
  <si>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</si>
  <si>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</si>
  <si>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</si>
  <si>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</si>
  <si>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</si>
  <si>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</si>
  <si>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</si>
  <si>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</si>
  <si>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</si>
  <si>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</si>
  <si>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</si>
  <si>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</si>
  <si>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</si>
  <si>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</si>
  <si>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</si>
  <si>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</si>
  <si>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</si>
  <si>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</si>
  <si>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</si>
  <si>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</si>
  <si>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</si>
  <si>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</si>
  <si>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</si>
  <si>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</si>
  <si>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</si>
  <si>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</si>
  <si>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</si>
  <si>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</si>
  <si>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</si>
  <si>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</si>
  <si>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</si>
  <si>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</si>
  <si>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</si>
  <si>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</si>
  <si>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</si>
  <si>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</si>
  <si>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</si>
  <si>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</si>
  <si>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</si>
  <si>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</si>
  <si>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</si>
  <si>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</si>
  <si>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</si>
  <si>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</si>
  <si>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</si>
  <si>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</si>
  <si>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</si>
  <si>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</si>
  <si>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</si>
  <si>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</si>
  <si>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</si>
  <si>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</si>
  <si>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</si>
  <si>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</si>
  <si>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</si>
  <si>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</si>
  <si>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</si>
  <si>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</si>
  <si>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</si>
  <si>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</si>
  <si>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</si>
  <si>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</si>
  <si>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</si>
  <si>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</si>
  <si>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</si>
  <si>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</si>
  <si>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</si>
  <si>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</si>
  <si>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</si>
  <si>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</si>
  <si>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</si>
  <si>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</si>
  <si>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</si>
  <si>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</si>
  <si>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</si>
  <si>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</si>
  <si>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</si>
  <si>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</si>
  <si>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</si>
  <si>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</si>
  <si>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</si>
  <si>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</si>
  <si>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</si>
  <si>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</si>
  <si>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</si>
  <si>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</si>
  <si>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</si>
  <si>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</si>
  <si>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</si>
  <si>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</si>
  <si>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</si>
  <si>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</si>
  <si>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</si>
  <si>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</si>
  <si>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</si>
  <si>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</si>
  <si>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</si>
  <si>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</si>
  <si>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</si>
  <si>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</si>
  <si>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</si>
  <si>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</si>
  <si>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</si>
  <si>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</si>
  <si>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</si>
  <si>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</si>
  <si>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</si>
  <si>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</si>
  <si>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</si>
  <si>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</si>
  <si>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</si>
  <si>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</si>
  <si>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</si>
  <si>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</si>
  <si>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</si>
  <si>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</si>
  <si>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</si>
  <si>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</si>
  <si>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</si>
  <si>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</si>
  <si>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</si>
  <si>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</si>
  <si>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</si>
  <si>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</si>
  <si>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</si>
  <si>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</si>
  <si>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</si>
  <si>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</si>
  <si>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</si>
  <si>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</si>
  <si>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</si>
  <si>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</si>
  <si>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</si>
  <si>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</si>
  <si>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</si>
  <si>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</si>
  <si>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</si>
  <si>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</si>
  <si>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</si>
  <si>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</si>
  <si>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</si>
  <si>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</si>
  <si>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</si>
  <si>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</si>
  <si>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</si>
  <si>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</si>
  <si>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</si>
  <si>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</si>
  <si>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</si>
  <si>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</si>
  <si>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</si>
  <si>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</si>
  <si>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</si>
  <si>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</si>
  <si>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</si>
  <si>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</si>
  <si>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</si>
  <si>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</si>
  <si>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</si>
  <si>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</si>
  <si>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</si>
  <si>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</si>
  <si>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</si>
  <si>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</si>
  <si>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</si>
  <si>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</si>
  <si>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</si>
  <si>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</si>
  <si>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</si>
  <si>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</si>
  <si>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</si>
  <si>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</si>
  <si>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</si>
  <si>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</si>
  <si>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</si>
  <si>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</si>
  <si>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</si>
  <si>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</si>
  <si>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</si>
  <si>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</si>
  <si>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</si>
  <si>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</si>
  <si>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</si>
  <si>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</si>
  <si>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</si>
  <si>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</si>
  <si>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</si>
  <si>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</si>
  <si>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</si>
  <si>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</si>
  <si>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</si>
  <si>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</si>
  <si>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</si>
  <si>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</si>
  <si>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</si>
  <si>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</si>
  <si>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</si>
  <si>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</si>
  <si>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</si>
  <si>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</si>
  <si>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</si>
  <si>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</si>
  <si>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</si>
  <si>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</si>
  <si>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</si>
  <si>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</si>
  <si>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</si>
  <si>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</si>
  <si>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</si>
  <si>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</si>
  <si>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</si>
  <si>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</si>
  <si>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</si>
  <si>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</si>
  <si>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</si>
  <si>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</si>
  <si>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</si>
  <si>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</si>
  <si>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</si>
  <si>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</si>
  <si>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</si>
  <si>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</si>
  <si>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</si>
  <si>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</si>
  <si>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</si>
  <si>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</si>
  <si>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</si>
  <si>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</si>
  <si>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</si>
  <si>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</si>
  <si>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</si>
  <si>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</si>
  <si>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</si>
  <si>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</si>
  <si>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</si>
  <si>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</si>
  <si>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</si>
  <si>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</si>
  <si>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</si>
  <si>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</si>
  <si>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</si>
  <si>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</si>
  <si>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</si>
  <si>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</si>
  <si>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</si>
  <si>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</si>
  <si>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</si>
  <si>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</si>
  <si>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</si>
  <si>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</si>
  <si>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</si>
  <si>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</si>
  <si>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</si>
  <si>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</si>
  <si>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</si>
  <si>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</si>
  <si>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</si>
  <si>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</si>
  <si>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</si>
  <si>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</si>
  <si>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</si>
  <si>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</si>
  <si>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</si>
  <si>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</si>
  <si>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</si>
  <si>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</si>
  <si>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</si>
  <si>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</si>
  <si>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</si>
  <si>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</si>
  <si>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</si>
  <si>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</si>
  <si>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</si>
  <si>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</si>
  <si>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</si>
  <si>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</si>
  <si>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</si>
  <si>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</si>
  <si>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</si>
  <si>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</si>
  <si>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</si>
  <si>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</si>
  <si>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</si>
  <si>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</si>
  <si>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</si>
  <si>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</si>
  <si>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</si>
  <si>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</si>
  <si>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</si>
  <si>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</si>
  <si>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</si>
  <si>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</si>
  <si>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</si>
  <si>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</si>
  <si>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</si>
  <si>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</si>
  <si>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</si>
  <si>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</si>
  <si>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</si>
  <si>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</si>
  <si>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</si>
  <si>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</si>
  <si>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</si>
  <si>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</si>
  <si>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</si>
  <si>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</si>
  <si>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</si>
  <si>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</si>
  <si>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</si>
  <si>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</si>
  <si>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</si>
  <si>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</si>
  <si>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</si>
  <si>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</si>
  <si>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</si>
  <si>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</si>
  <si>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</si>
  <si>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</si>
  <si>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УТКЗ (ИКЗ)</t>
  </si>
  <si>
    <t>Поставка индикатора короткого замыкания «ДСИ ВЛ-30»</t>
  </si>
  <si>
    <t>Обоснование НМЦД</t>
  </si>
  <si>
    <t>Закупка товаров, работ, услуг в электронной форме, участниками которой могут быть только СМСП</t>
  </si>
  <si>
    <t>ООО «ДС-ИНЖИНИРИНГ»</t>
  </si>
  <si>
    <t>https://223.rts-tender.ru/customer/lk/Auctions/Cards</t>
  </si>
  <si>
    <t>Приобретение УТКЗ (ИКЗ) ДСИ ВЛ-30, 1шт.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</si>
  <si>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</si>
  <si>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</si>
  <si>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</si>
  <si>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</si>
  <si>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</si>
  <si>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</si>
  <si>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</si>
  <si>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</si>
  <si>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</si>
  <si>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</si>
  <si>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</si>
  <si>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</si>
  <si>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</si>
  <si>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</si>
  <si>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</si>
  <si>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</si>
  <si>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</si>
  <si>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</si>
  <si>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</si>
  <si>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</si>
  <si>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</si>
  <si>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0,19 млн руб с НДС</t>
  </si>
  <si>
    <t>0,16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</si>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</sst>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2563844.9570547873</c:v>
                </c:pt>
                <c:pt idx="3">
                  <c:v>4300444.3363127569</c:v>
                </c:pt>
                <c:pt idx="4">
                  <c:v>6207256.5034695128</c:v>
                </c:pt>
                <c:pt idx="5">
                  <c:v>8301236.5479817968</c:v>
                </c:pt>
                <c:pt idx="6">
                  <c:v>10601052.192661811</c:v>
                </c:pt>
                <c:pt idx="7">
                  <c:v>13127258.8648104</c:v>
                </c:pt>
                <c:pt idx="8">
                  <c:v>15902492.843879491</c:v>
                </c:pt>
                <c:pt idx="9">
                  <c:v>18951684.367545843</c:v>
                </c:pt>
                <c:pt idx="10">
                  <c:v>22302292.775303278</c:v>
                </c:pt>
                <c:pt idx="11">
                  <c:v>25984565.986685496</c:v>
                </c:pt>
                <c:pt idx="12">
                  <c:v>30031826.852214694</c:v>
                </c:pt>
                <c:pt idx="13">
                  <c:v>34480789.181564689</c:v>
                </c:pt>
                <c:pt idx="14">
                  <c:v>39371906.547921076</c:v>
                </c:pt>
                <c:pt idx="15">
                  <c:v>44749757.293091081</c:v>
                </c:pt>
                <c:pt idx="16">
                  <c:v>50663469.517854199</c:v>
                </c:pt>
              </c:numCache>
            </c:numRef>
          </c:val>
          <c:smooth val="0"/>
          <c:extLst>
            <c:ext xmlns:c16="http://schemas.microsoft.com/office/drawing/2014/chart" uri="{C3380CC4-5D6E-409C-BE32-E72D297353CC}">
              <c16:uniqueId val="{00000000-8361-485E-AEDA-08AB3E4E207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1403955.4886549376</c:v>
                </c:pt>
                <c:pt idx="3">
                  <c:v>1360012.0442148722</c:v>
                </c:pt>
                <c:pt idx="4">
                  <c:v>1321516.4818810744</c:v>
                </c:pt>
                <c:pt idx="5">
                  <c:v>1284277.176686279</c:v>
                </c:pt>
                <c:pt idx="6">
                  <c:v>1248247.7921170553</c:v>
                </c:pt>
                <c:pt idx="7">
                  <c:v>1213383.8687581846</c:v>
                </c:pt>
                <c:pt idx="8">
                  <c:v>1179642.7416892755</c:v>
                </c:pt>
                <c:pt idx="9">
                  <c:v>1146983.46190699</c:v>
                </c:pt>
                <c:pt idx="10">
                  <c:v>1115366.7215464101</c:v>
                </c:pt>
                <c:pt idx="11">
                  <c:v>1084754.7826901705</c:v>
                </c:pt>
                <c:pt idx="12">
                  <c:v>1055111.4095679284</c:v>
                </c:pt>
                <c:pt idx="13">
                  <c:v>1026401.8039616059</c:v>
                </c:pt>
                <c:pt idx="14">
                  <c:v>998592.54364374827</c:v>
                </c:pt>
                <c:pt idx="15">
                  <c:v>971651.52368733298</c:v>
                </c:pt>
                <c:pt idx="16">
                  <c:v>945547.90049554163</c:v>
                </c:pt>
              </c:numCache>
            </c:numRef>
          </c:val>
          <c:smooth val="0"/>
          <c:extLst>
            <c:ext xmlns:c16="http://schemas.microsoft.com/office/drawing/2014/chart" uri="{C3380CC4-5D6E-409C-BE32-E72D297353CC}">
              <c16:uniqueId val="{00000001-8361-485E-AEDA-08AB3E4E207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УТКЗ (ИКЗ) ДСИ ВЛ-30, 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0.24480000000000002</v>
      </c>
      <c r="E24" s="196">
        <v>0.24480000000000002</v>
      </c>
      <c r="F24" s="197">
        <v>0.24480000000000002</v>
      </c>
      <c r="G24" s="196">
        <v>0</v>
      </c>
      <c r="H24" s="196">
        <v>0</v>
      </c>
      <c r="I24" s="196">
        <v>0</v>
      </c>
      <c r="J24" s="196">
        <v>0.24480000000000002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0.24480000000000002</v>
      </c>
      <c r="E27" s="26">
        <v>0.24480000000000002</v>
      </c>
      <c r="F27" s="203">
        <v>0.24480000000000002</v>
      </c>
      <c r="G27" s="26">
        <v>0</v>
      </c>
      <c r="H27" s="26">
        <v>0</v>
      </c>
      <c r="I27" s="26">
        <v>0</v>
      </c>
      <c r="J27" s="26">
        <v>0.24480000000000002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0.20400000000000001</v>
      </c>
      <c r="E30" s="200">
        <v>0.20400000000000001</v>
      </c>
      <c r="F30" s="200">
        <v>0.20400000000000001</v>
      </c>
      <c r="G30" s="200">
        <v>0</v>
      </c>
      <c r="H30" s="200">
        <v>0</v>
      </c>
      <c r="I30" s="200">
        <v>0</v>
      </c>
      <c r="J30" s="200">
        <v>0.20400000000000001</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0.20400000000000001</v>
      </c>
      <c r="E33" s="26">
        <v>0.20400000000000001</v>
      </c>
      <c r="F33" s="26">
        <v>0.20400000000000001</v>
      </c>
      <c r="G33" s="200">
        <v>0</v>
      </c>
      <c r="H33" s="26">
        <v>0</v>
      </c>
      <c r="I33" s="26">
        <v>0</v>
      </c>
      <c r="J33" s="200">
        <v>0.20400000000000001</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0.20400000000000001</v>
      </c>
      <c r="E55" s="200">
        <v>0.20400000000000001</v>
      </c>
      <c r="F55" s="200">
        <v>0.20400000000000001</v>
      </c>
      <c r="G55" s="200">
        <v>0</v>
      </c>
      <c r="H55" s="200">
        <v>0</v>
      </c>
      <c r="I55" s="200">
        <v>0</v>
      </c>
      <c r="J55" s="200">
        <v>0.20400000000000001</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0.20400000000000001</v>
      </c>
      <c r="E56" s="26">
        <v>0.20400000000000001</v>
      </c>
      <c r="F56" s="26">
        <v>0.20400000000000001</v>
      </c>
      <c r="G56" s="26">
        <v>0</v>
      </c>
      <c r="H56" s="26">
        <v>0</v>
      </c>
      <c r="I56" s="26">
        <v>0</v>
      </c>
      <c r="J56" s="26">
        <v>0.20400000000000001</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0.20400000000000001</v>
      </c>
      <c r="E64" s="221">
        <v>0.20400000000000001</v>
      </c>
      <c r="F64" s="221">
        <v>0.20400000000000001</v>
      </c>
      <c r="G64" s="221">
        <v>0</v>
      </c>
      <c r="H64" s="221">
        <v>0</v>
      </c>
      <c r="I64" s="221">
        <v>0</v>
      </c>
      <c r="J64" s="221">
        <v>0.20400000000000001</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УТКЗ (ИКЗ) ДСИ ВЛ-30, 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1</v>
      </c>
      <c r="F26" s="157" t="s">
        <v>83</v>
      </c>
      <c r="G26" s="157" t="s">
        <v>83</v>
      </c>
      <c r="H26" s="157" t="s">
        <v>83</v>
      </c>
      <c r="I26" s="157" t="s">
        <v>83</v>
      </c>
      <c r="J26" s="157" t="s">
        <v>83</v>
      </c>
      <c r="K26" s="157" t="s">
        <v>83</v>
      </c>
      <c r="L26" s="157" t="s">
        <v>83</v>
      </c>
      <c r="M26" s="157" t="s">
        <v>83</v>
      </c>
      <c r="N26" s="157"/>
      <c r="O26" s="157" t="s">
        <v>524</v>
      </c>
      <c r="P26" s="157" t="s">
        <v>525</v>
      </c>
      <c r="Q26" s="157" t="s">
        <v>522</v>
      </c>
      <c r="R26" s="157">
        <v>234.63</v>
      </c>
      <c r="S26" s="157" t="s">
        <v>526</v>
      </c>
      <c r="T26" s="157">
        <v>234.63</v>
      </c>
      <c r="U26" s="157" t="s">
        <v>527</v>
      </c>
      <c r="V26" s="157" t="s">
        <v>527</v>
      </c>
      <c r="W26" s="157">
        <v>1</v>
      </c>
      <c r="X26" s="157">
        <v>1</v>
      </c>
      <c r="Y26" s="157" t="s">
        <v>528</v>
      </c>
      <c r="Z26" s="157">
        <v>204</v>
      </c>
      <c r="AA26" s="157" t="s">
        <v>83</v>
      </c>
      <c r="AB26" s="157" t="s">
        <v>83</v>
      </c>
      <c r="AC26" s="157" t="s">
        <v>83</v>
      </c>
      <c r="AD26" s="157">
        <v>204</v>
      </c>
      <c r="AE26" s="157" t="s">
        <v>528</v>
      </c>
      <c r="AF26" s="157">
        <v>244.8</v>
      </c>
      <c r="AG26" s="157">
        <v>244.8</v>
      </c>
      <c r="AH26" s="157">
        <v>3159546</v>
      </c>
      <c r="AI26" s="157" t="s">
        <v>529</v>
      </c>
      <c r="AJ26" s="157">
        <v>45503</v>
      </c>
      <c r="AK26" s="157">
        <v>45503</v>
      </c>
      <c r="AL26" s="157" t="s">
        <v>83</v>
      </c>
      <c r="AM26" s="157">
        <v>45506</v>
      </c>
      <c r="AN26" s="157" t="s">
        <v>83</v>
      </c>
      <c r="AO26" s="157" t="s">
        <v>83</v>
      </c>
      <c r="AP26" s="157" t="s">
        <v>83</v>
      </c>
      <c r="AQ26" s="158" t="s">
        <v>83</v>
      </c>
      <c r="AR26" s="157">
        <v>45506</v>
      </c>
      <c r="AS26" s="157">
        <v>45512</v>
      </c>
      <c r="AT26" s="157">
        <v>45531</v>
      </c>
      <c r="AU26" s="157">
        <v>45512</v>
      </c>
      <c r="AV26" s="157">
        <v>45518</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O_Ч6_11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УТКЗ (ИКЗ) ДСИ ВЛ-30, 1шт.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530</v>
      </c>
    </row>
    <row r="22" spans="1:2" s="134" customFormat="1" ht="16.5" thickBot="1" x14ac:dyDescent="0.3">
      <c r="A22" s="167" t="s">
        <v>469</v>
      </c>
      <c r="B22" s="168" t="s">
        <v>531</v>
      </c>
    </row>
    <row r="23" spans="1:2" s="134" customFormat="1" ht="16.5" thickBot="1" x14ac:dyDescent="0.3">
      <c r="A23" s="167" t="s">
        <v>470</v>
      </c>
      <c r="B23" s="168" t="s">
        <v>532</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533</v>
      </c>
    </row>
    <row r="27" spans="1:2" s="134" customFormat="1" ht="29.25" thickBot="1" x14ac:dyDescent="0.3">
      <c r="A27" s="171" t="s">
        <v>474</v>
      </c>
      <c r="B27" s="168" t="s">
        <v>553</v>
      </c>
    </row>
    <row r="28" spans="1:2" s="134" customFormat="1" ht="16.5" thickBot="1" x14ac:dyDescent="0.3">
      <c r="A28" s="173" t="s">
        <v>475</v>
      </c>
      <c r="B28" s="168" t="s">
        <v>555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O_Ч6_11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УТКЗ (ИКЗ) ДСИ ВЛ-30, 1шт.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O_Ч6_11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УТКЗ (ИКЗ) ДСИ ВЛ-30, 1шт.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УТКЗ (ИКЗ) ДСИ ВЛ-30, 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O_Ч6_11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УТКЗ (ИКЗ) ДСИ ВЛ-30, 1шт.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541</v>
      </c>
    </row>
    <row r="23" spans="1:3" ht="42.75" customHeight="1" x14ac:dyDescent="0.25">
      <c r="A23" s="49" t="s">
        <v>15</v>
      </c>
      <c r="B23" s="50" t="s">
        <v>137</v>
      </c>
      <c r="C23" s="25" t="s">
        <v>530</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УТКЗ (ИКЗ) ДСИ ВЛ-30, 1шт.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O_Ч6_11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УТКЗ (ИКЗ) ДСИ ВЛ-30, 1шт.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O_Ч6_11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УТКЗ (ИКЗ) ДСИ ВЛ-30, 1шт.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204000.00000000003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18332820.996376116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5828.5714285714294</v>
      </c>
      <c r="E65" s="109">
        <f t="shared" si="10"/>
        <v>5828.5714285714294</v>
      </c>
      <c r="F65" s="109">
        <f t="shared" si="10"/>
        <v>5828.5714285714294</v>
      </c>
      <c r="G65" s="109">
        <f t="shared" si="10"/>
        <v>5828.5714285714294</v>
      </c>
      <c r="H65" s="109">
        <f t="shared" si="10"/>
        <v>5828.5714285714294</v>
      </c>
      <c r="I65" s="109">
        <f t="shared" si="10"/>
        <v>5828.5714285714294</v>
      </c>
      <c r="J65" s="109">
        <f t="shared" si="10"/>
        <v>5828.5714285714294</v>
      </c>
      <c r="K65" s="109">
        <f t="shared" si="10"/>
        <v>5828.5714285714294</v>
      </c>
      <c r="L65" s="109">
        <f t="shared" si="10"/>
        <v>5828.5714285714294</v>
      </c>
      <c r="M65" s="109">
        <f t="shared" si="10"/>
        <v>5828.5714285714294</v>
      </c>
      <c r="N65" s="109">
        <f t="shared" si="10"/>
        <v>5828.5714285714294</v>
      </c>
      <c r="O65" s="109">
        <f t="shared" si="10"/>
        <v>5828.5714285714294</v>
      </c>
      <c r="P65" s="109">
        <f t="shared" si="10"/>
        <v>5828.5714285714294</v>
      </c>
      <c r="Q65" s="109">
        <f t="shared" si="10"/>
        <v>5828.5714285714294</v>
      </c>
      <c r="R65" s="109">
        <f t="shared" si="10"/>
        <v>5828.5714285714294</v>
      </c>
      <c r="S65" s="109">
        <f t="shared" si="10"/>
        <v>5828.5714285714294</v>
      </c>
      <c r="T65" s="109">
        <f t="shared" si="10"/>
        <v>5828.5714285714294</v>
      </c>
      <c r="U65" s="109">
        <f t="shared" si="10"/>
        <v>5828.5714285714294</v>
      </c>
      <c r="V65" s="109">
        <f t="shared" si="10"/>
        <v>5828.5714285714294</v>
      </c>
      <c r="W65" s="109">
        <f t="shared" si="10"/>
        <v>5828.5714285714294</v>
      </c>
    </row>
    <row r="66" spans="1:23" ht="11.25" customHeight="1" x14ac:dyDescent="0.25">
      <c r="A66" s="74" t="s">
        <v>237</v>
      </c>
      <c r="B66" s="109">
        <f>IF(AND(B45&gt;$B$92,B45&lt;=$B$92+$B$27),B65,0)</f>
        <v>0</v>
      </c>
      <c r="C66" s="109">
        <f t="shared" ref="C66:W66" si="11">IF(AND(C45&gt;$B$92,C45&lt;=$B$92+$B$27),C65+B66,0)</f>
        <v>0</v>
      </c>
      <c r="D66" s="109">
        <f t="shared" si="11"/>
        <v>5828.5714285714294</v>
      </c>
      <c r="E66" s="109">
        <f t="shared" si="11"/>
        <v>11657.142857142859</v>
      </c>
      <c r="F66" s="109">
        <f t="shared" si="11"/>
        <v>17485.71428571429</v>
      </c>
      <c r="G66" s="109">
        <f t="shared" si="11"/>
        <v>23314.285714285717</v>
      </c>
      <c r="H66" s="109">
        <f t="shared" si="11"/>
        <v>29142.857142857145</v>
      </c>
      <c r="I66" s="109">
        <f t="shared" si="11"/>
        <v>34971.428571428572</v>
      </c>
      <c r="J66" s="109">
        <f t="shared" si="11"/>
        <v>40800</v>
      </c>
      <c r="K66" s="109">
        <f t="shared" si="11"/>
        <v>46628.571428571428</v>
      </c>
      <c r="L66" s="109">
        <f t="shared" si="11"/>
        <v>52457.142857142855</v>
      </c>
      <c r="M66" s="109">
        <f t="shared" si="11"/>
        <v>58285.714285714283</v>
      </c>
      <c r="N66" s="109">
        <f t="shared" si="11"/>
        <v>64114.28571428571</v>
      </c>
      <c r="O66" s="109">
        <f t="shared" si="11"/>
        <v>69942.857142857145</v>
      </c>
      <c r="P66" s="109">
        <f t="shared" si="11"/>
        <v>75771.42857142858</v>
      </c>
      <c r="Q66" s="109">
        <f t="shared" si="11"/>
        <v>81600.000000000015</v>
      </c>
      <c r="R66" s="109">
        <f t="shared" si="11"/>
        <v>87428.571428571449</v>
      </c>
      <c r="S66" s="109">
        <f t="shared" si="11"/>
        <v>93257.142857142884</v>
      </c>
      <c r="T66" s="109">
        <f t="shared" si="11"/>
        <v>99085.714285714319</v>
      </c>
      <c r="U66" s="109">
        <f t="shared" si="11"/>
        <v>104914.28571428575</v>
      </c>
      <c r="V66" s="109">
        <f t="shared" si="11"/>
        <v>110742.85714285719</v>
      </c>
      <c r="W66" s="109">
        <f t="shared" si="11"/>
        <v>116571.42857142862</v>
      </c>
    </row>
    <row r="67" spans="1:23" ht="25.5" customHeight="1" x14ac:dyDescent="0.25">
      <c r="A67" s="110" t="s">
        <v>238</v>
      </c>
      <c r="B67" s="106">
        <f t="shared" ref="B67:W67" si="12">B64-B65</f>
        <v>0</v>
      </c>
      <c r="C67" s="106">
        <f t="shared" si="12"/>
        <v>1867174.4212495829</v>
      </c>
      <c r="D67" s="106">
        <f>D64-D65</f>
        <v>1992202.0530341186</v>
      </c>
      <c r="E67" s="106">
        <f t="shared" si="12"/>
        <v>2187927.9874033979</v>
      </c>
      <c r="F67" s="106">
        <f t="shared" si="12"/>
        <v>2403128.2652060525</v>
      </c>
      <c r="G67" s="106">
        <f t="shared" si="12"/>
        <v>2639768.050313571</v>
      </c>
      <c r="H67" s="106">
        <f t="shared" si="12"/>
        <v>2900013.2241092538</v>
      </c>
      <c r="I67" s="106">
        <f t="shared" si="12"/>
        <v>3186251.0956649776</v>
      </c>
      <c r="J67" s="106">
        <f t="shared" si="12"/>
        <v>3501113.266757736</v>
      </c>
      <c r="K67" s="106">
        <f t="shared" si="12"/>
        <v>3847500.8774548536</v>
      </c>
      <c r="L67" s="106">
        <f t="shared" si="12"/>
        <v>4228612.4817710994</v>
      </c>
      <c r="M67" s="106">
        <f t="shared" si="12"/>
        <v>4647974.8291898957</v>
      </c>
      <c r="N67" s="106">
        <f t="shared" si="12"/>
        <v>5109476.8569114674</v>
      </c>
      <c r="O67" s="106">
        <f t="shared" si="12"/>
        <v>5617407.2298380965</v>
      </c>
      <c r="P67" s="106">
        <f t="shared" si="12"/>
        <v>6176495.8008577097</v>
      </c>
      <c r="Q67" s="106">
        <f t="shared" si="12"/>
        <v>6791959.4033029368</v>
      </c>
      <c r="R67" s="106">
        <f t="shared" si="12"/>
        <v>7469552.4309437731</v>
      </c>
      <c r="S67" s="106">
        <f t="shared" si="12"/>
        <v>8215622.7089604856</v>
      </c>
      <c r="T67" s="106">
        <f t="shared" si="12"/>
        <v>9037173.212529052</v>
      </c>
      <c r="U67" s="106">
        <f t="shared" si="12"/>
        <v>9941930.2484762836</v>
      </c>
      <c r="V67" s="106">
        <f t="shared" si="12"/>
        <v>10938418.780525032</v>
      </c>
      <c r="W67" s="106">
        <f t="shared" si="12"/>
        <v>12036045.650615584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1992202.0530341186</v>
      </c>
      <c r="E69" s="105">
        <f>E67+E68</f>
        <v>2187927.9874033979</v>
      </c>
      <c r="F69" s="105">
        <f t="shared" ref="F69:W69" si="14">F67-F68</f>
        <v>2403128.2652060525</v>
      </c>
      <c r="G69" s="105">
        <f t="shared" si="14"/>
        <v>2639768.050313571</v>
      </c>
      <c r="H69" s="105">
        <f t="shared" si="14"/>
        <v>2900013.2241092538</v>
      </c>
      <c r="I69" s="105">
        <f t="shared" si="14"/>
        <v>3186251.0956649776</v>
      </c>
      <c r="J69" s="105">
        <f t="shared" si="14"/>
        <v>3501113.266757736</v>
      </c>
      <c r="K69" s="105">
        <f t="shared" si="14"/>
        <v>3847500.8774548536</v>
      </c>
      <c r="L69" s="105">
        <f t="shared" si="14"/>
        <v>4228612.4817710994</v>
      </c>
      <c r="M69" s="105">
        <f t="shared" si="14"/>
        <v>4647974.8291898957</v>
      </c>
      <c r="N69" s="105">
        <f t="shared" si="14"/>
        <v>5109476.8569114674</v>
      </c>
      <c r="O69" s="105">
        <f t="shared" si="14"/>
        <v>5617407.2298380965</v>
      </c>
      <c r="P69" s="105">
        <f t="shared" si="14"/>
        <v>6176495.8008577097</v>
      </c>
      <c r="Q69" s="105">
        <f t="shared" si="14"/>
        <v>6791959.4033029368</v>
      </c>
      <c r="R69" s="105">
        <f t="shared" si="14"/>
        <v>7469552.4309437731</v>
      </c>
      <c r="S69" s="105">
        <f t="shared" si="14"/>
        <v>8215622.7089604856</v>
      </c>
      <c r="T69" s="105">
        <f t="shared" si="14"/>
        <v>9037173.212529052</v>
      </c>
      <c r="U69" s="105">
        <f t="shared" si="14"/>
        <v>9941930.2484762836</v>
      </c>
      <c r="V69" s="105">
        <f t="shared" si="14"/>
        <v>10938418.780525032</v>
      </c>
      <c r="W69" s="105">
        <f t="shared" si="14"/>
        <v>12036045.650615584</v>
      </c>
    </row>
    <row r="70" spans="1:23" ht="12" customHeight="1" x14ac:dyDescent="0.25">
      <c r="A70" s="74" t="s">
        <v>208</v>
      </c>
      <c r="B70" s="102">
        <f t="shared" ref="B70:W70" si="15">-IF(B69&gt;0, B69*$B$35, 0)</f>
        <v>0</v>
      </c>
      <c r="C70" s="102">
        <f t="shared" si="15"/>
        <v>-373434.88424991659</v>
      </c>
      <c r="D70" s="102">
        <f t="shared" si="15"/>
        <v>-398440.41060682375</v>
      </c>
      <c r="E70" s="102">
        <f t="shared" si="15"/>
        <v>-437585.59748067963</v>
      </c>
      <c r="F70" s="102">
        <f t="shared" si="15"/>
        <v>-480625.65304121049</v>
      </c>
      <c r="G70" s="102">
        <f t="shared" si="15"/>
        <v>-527953.6100627142</v>
      </c>
      <c r="H70" s="102">
        <f t="shared" si="15"/>
        <v>-580002.64482185082</v>
      </c>
      <c r="I70" s="102">
        <f t="shared" si="15"/>
        <v>-637250.21913299558</v>
      </c>
      <c r="J70" s="102">
        <f t="shared" si="15"/>
        <v>-700222.6533515472</v>
      </c>
      <c r="K70" s="102">
        <f t="shared" si="15"/>
        <v>-769500.17549097072</v>
      </c>
      <c r="L70" s="102">
        <f t="shared" si="15"/>
        <v>-845722.49635421997</v>
      </c>
      <c r="M70" s="102">
        <f t="shared" si="15"/>
        <v>-929594.96583797922</v>
      </c>
      <c r="N70" s="102">
        <f t="shared" si="15"/>
        <v>-1021895.3713822935</v>
      </c>
      <c r="O70" s="102">
        <f t="shared" si="15"/>
        <v>-1123481.4459676193</v>
      </c>
      <c r="P70" s="102">
        <f t="shared" si="15"/>
        <v>-1235299.1601715421</v>
      </c>
      <c r="Q70" s="102">
        <f t="shared" si="15"/>
        <v>-1358391.8806605875</v>
      </c>
      <c r="R70" s="102">
        <f t="shared" si="15"/>
        <v>-1493910.4861887547</v>
      </c>
      <c r="S70" s="102">
        <f t="shared" si="15"/>
        <v>-1643124.5417920973</v>
      </c>
      <c r="T70" s="102">
        <f t="shared" si="15"/>
        <v>-1807434.6425058106</v>
      </c>
      <c r="U70" s="102">
        <f t="shared" si="15"/>
        <v>-1988386.0496952569</v>
      </c>
      <c r="V70" s="102">
        <f t="shared" si="15"/>
        <v>-2187683.7561050067</v>
      </c>
      <c r="W70" s="102">
        <f t="shared" si="15"/>
        <v>-2407209.130123117</v>
      </c>
    </row>
    <row r="71" spans="1:23" ht="12.75" customHeight="1" thickBot="1" x14ac:dyDescent="0.3">
      <c r="A71" s="111" t="s">
        <v>241</v>
      </c>
      <c r="B71" s="112">
        <f t="shared" ref="B71:W71" si="16">B69+B70</f>
        <v>0</v>
      </c>
      <c r="C71" s="112">
        <f>C69+C70</f>
        <v>1493739.5369996664</v>
      </c>
      <c r="D71" s="112">
        <f t="shared" si="16"/>
        <v>1593761.642427295</v>
      </c>
      <c r="E71" s="112">
        <f t="shared" si="16"/>
        <v>1750342.3899227183</v>
      </c>
      <c r="F71" s="112">
        <f t="shared" si="16"/>
        <v>1922502.612164842</v>
      </c>
      <c r="G71" s="112">
        <f t="shared" si="16"/>
        <v>2111814.4402508568</v>
      </c>
      <c r="H71" s="112">
        <f t="shared" si="16"/>
        <v>2320010.5792874033</v>
      </c>
      <c r="I71" s="112">
        <f t="shared" si="16"/>
        <v>2549000.8765319819</v>
      </c>
      <c r="J71" s="112">
        <f t="shared" si="16"/>
        <v>2800890.6134061888</v>
      </c>
      <c r="K71" s="112">
        <f t="shared" si="16"/>
        <v>3078000.7019638829</v>
      </c>
      <c r="L71" s="112">
        <f t="shared" si="16"/>
        <v>3382889.9854168794</v>
      </c>
      <c r="M71" s="112">
        <f t="shared" si="16"/>
        <v>3718379.8633519164</v>
      </c>
      <c r="N71" s="112">
        <f t="shared" si="16"/>
        <v>4087581.4855291741</v>
      </c>
      <c r="O71" s="112">
        <f t="shared" si="16"/>
        <v>4493925.7838704772</v>
      </c>
      <c r="P71" s="112">
        <f t="shared" si="16"/>
        <v>4941196.6406861674</v>
      </c>
      <c r="Q71" s="112">
        <f t="shared" si="16"/>
        <v>5433567.5226423498</v>
      </c>
      <c r="R71" s="112">
        <f t="shared" si="16"/>
        <v>5975641.9447550187</v>
      </c>
      <c r="S71" s="112">
        <f t="shared" si="16"/>
        <v>6572498.1671683881</v>
      </c>
      <c r="T71" s="112">
        <f t="shared" si="16"/>
        <v>7229738.5700232415</v>
      </c>
      <c r="U71" s="112">
        <f t="shared" si="16"/>
        <v>7953544.1987810265</v>
      </c>
      <c r="V71" s="112">
        <f t="shared" si="16"/>
        <v>8750735.0244200267</v>
      </c>
      <c r="W71" s="112">
        <f t="shared" si="16"/>
        <v>9628836.520492468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1992202.0530341186</v>
      </c>
      <c r="E74" s="106">
        <f t="shared" si="18"/>
        <v>2187927.9874033979</v>
      </c>
      <c r="F74" s="106">
        <f t="shared" si="18"/>
        <v>2403128.2652060525</v>
      </c>
      <c r="G74" s="106">
        <f t="shared" si="18"/>
        <v>2639768.050313571</v>
      </c>
      <c r="H74" s="106">
        <f t="shared" si="18"/>
        <v>2900013.2241092538</v>
      </c>
      <c r="I74" s="106">
        <f t="shared" si="18"/>
        <v>3186251.0956649776</v>
      </c>
      <c r="J74" s="106">
        <f t="shared" si="18"/>
        <v>3501113.266757736</v>
      </c>
      <c r="K74" s="106">
        <f t="shared" si="18"/>
        <v>3847500.8774548536</v>
      </c>
      <c r="L74" s="106">
        <f t="shared" si="18"/>
        <v>4228612.4817710994</v>
      </c>
      <c r="M74" s="106">
        <f t="shared" si="18"/>
        <v>4647974.8291898957</v>
      </c>
      <c r="N74" s="106">
        <f t="shared" si="18"/>
        <v>5109476.8569114674</v>
      </c>
      <c r="O74" s="106">
        <f t="shared" si="18"/>
        <v>5617407.2298380965</v>
      </c>
      <c r="P74" s="106">
        <f t="shared" si="18"/>
        <v>6176495.8008577097</v>
      </c>
      <c r="Q74" s="106">
        <f t="shared" si="18"/>
        <v>6791959.4033029368</v>
      </c>
      <c r="R74" s="106">
        <f t="shared" si="18"/>
        <v>7469552.4309437731</v>
      </c>
      <c r="S74" s="106">
        <f t="shared" si="18"/>
        <v>8215622.7089604856</v>
      </c>
      <c r="T74" s="106">
        <f t="shared" si="18"/>
        <v>9037173.212529052</v>
      </c>
      <c r="U74" s="106">
        <f t="shared" si="18"/>
        <v>9941930.2484762836</v>
      </c>
      <c r="V74" s="106">
        <f t="shared" si="18"/>
        <v>10938418.780525032</v>
      </c>
      <c r="W74" s="106">
        <f t="shared" si="18"/>
        <v>12036045.650615584</v>
      </c>
    </row>
    <row r="75" spans="1:23" ht="12" customHeight="1" x14ac:dyDescent="0.25">
      <c r="A75" s="74" t="s">
        <v>236</v>
      </c>
      <c r="B75" s="102">
        <f t="shared" ref="B75:W75" si="19">B65</f>
        <v>0</v>
      </c>
      <c r="C75" s="102">
        <f t="shared" si="19"/>
        <v>0</v>
      </c>
      <c r="D75" s="102">
        <f t="shared" si="19"/>
        <v>5828.5714285714294</v>
      </c>
      <c r="E75" s="102">
        <f t="shared" si="19"/>
        <v>5828.5714285714294</v>
      </c>
      <c r="F75" s="102">
        <f t="shared" si="19"/>
        <v>5828.5714285714294</v>
      </c>
      <c r="G75" s="102">
        <f t="shared" si="19"/>
        <v>5828.5714285714294</v>
      </c>
      <c r="H75" s="102">
        <f t="shared" si="19"/>
        <v>5828.5714285714294</v>
      </c>
      <c r="I75" s="102">
        <f t="shared" si="19"/>
        <v>5828.5714285714294</v>
      </c>
      <c r="J75" s="102">
        <f t="shared" si="19"/>
        <v>5828.5714285714294</v>
      </c>
      <c r="K75" s="102">
        <f t="shared" si="19"/>
        <v>5828.5714285714294</v>
      </c>
      <c r="L75" s="102">
        <f t="shared" si="19"/>
        <v>5828.5714285714294</v>
      </c>
      <c r="M75" s="102">
        <f t="shared" si="19"/>
        <v>5828.5714285714294</v>
      </c>
      <c r="N75" s="102">
        <f t="shared" si="19"/>
        <v>5828.5714285714294</v>
      </c>
      <c r="O75" s="102">
        <f t="shared" si="19"/>
        <v>5828.5714285714294</v>
      </c>
      <c r="P75" s="102">
        <f t="shared" si="19"/>
        <v>5828.5714285714294</v>
      </c>
      <c r="Q75" s="102">
        <f t="shared" si="19"/>
        <v>5828.5714285714294</v>
      </c>
      <c r="R75" s="102">
        <f t="shared" si="19"/>
        <v>5828.5714285714294</v>
      </c>
      <c r="S75" s="102">
        <f t="shared" si="19"/>
        <v>5828.5714285714294</v>
      </c>
      <c r="T75" s="102">
        <f t="shared" si="19"/>
        <v>5828.5714285714294</v>
      </c>
      <c r="U75" s="102">
        <f t="shared" si="19"/>
        <v>5828.5714285714294</v>
      </c>
      <c r="V75" s="102">
        <f t="shared" si="19"/>
        <v>5828.5714285714294</v>
      </c>
      <c r="W75" s="102">
        <f t="shared" si="19"/>
        <v>5828.5714285714294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-398440.4106068238</v>
      </c>
      <c r="E77" s="109">
        <f>IF(SUM($B$70:E70)+SUM($B$77:D77)&gt;0,0,SUM($B$70:E70)-SUM($B$77:D77))</f>
        <v>-437585.59748067963</v>
      </c>
      <c r="F77" s="109">
        <f>IF(SUM($B$70:F70)+SUM($B$77:E77)&gt;0,0,SUM($B$70:F70)-SUM($B$77:E77))</f>
        <v>-480625.65304121049</v>
      </c>
      <c r="G77" s="109">
        <f>IF(SUM($B$70:G70)+SUM($B$77:F77)&gt;0,0,SUM($B$70:G70)-SUM($B$77:F77))</f>
        <v>-527953.6100627142</v>
      </c>
      <c r="H77" s="109">
        <f>IF(SUM($B$70:H70)+SUM($B$77:G77)&gt;0,0,SUM($B$70:H70)-SUM($B$77:G77))</f>
        <v>-580002.64482185058</v>
      </c>
      <c r="I77" s="109">
        <f>IF(SUM($B$70:I70)+SUM($B$77:H77)&gt;0,0,SUM($B$70:I70)-SUM($B$77:H77))</f>
        <v>-637250.2191329957</v>
      </c>
      <c r="J77" s="109">
        <f>IF(SUM($B$70:J70)+SUM($B$77:I77)&gt;0,0,SUM($B$70:J70)-SUM($B$77:I77))</f>
        <v>-700222.6533515472</v>
      </c>
      <c r="K77" s="109">
        <f>IF(SUM($B$70:K70)+SUM($B$77:J77)&gt;0,0,SUM($B$70:K70)-SUM($B$77:J77))</f>
        <v>-769500.17549097026</v>
      </c>
      <c r="L77" s="109">
        <f>IF(SUM($B$70:L70)+SUM($B$77:K77)&gt;0,0,SUM($B$70:L70)-SUM($B$77:K77))</f>
        <v>-845722.49635422044</v>
      </c>
      <c r="M77" s="109">
        <f>IF(SUM($B$70:M70)+SUM($B$77:L77)&gt;0,0,SUM($B$70:M70)-SUM($B$77:L77))</f>
        <v>-929594.96583797969</v>
      </c>
      <c r="N77" s="109">
        <f>IF(SUM($B$70:N70)+SUM($B$77:M77)&gt;0,0,SUM($B$70:N70)-SUM($B$77:M77))</f>
        <v>-1021895.3713822933</v>
      </c>
      <c r="O77" s="109">
        <f>IF(SUM($B$70:O70)+SUM($B$77:N77)&gt;0,0,SUM($B$70:O70)-SUM($B$77:N77))</f>
        <v>-1123481.4459676193</v>
      </c>
      <c r="P77" s="109">
        <f>IF(SUM($B$70:P70)+SUM($B$77:O77)&gt;0,0,SUM($B$70:P70)-SUM($B$77:O77))</f>
        <v>-1235299.1601715423</v>
      </c>
      <c r="Q77" s="109">
        <f>IF(SUM($B$70:Q70)+SUM($B$77:P77)&gt;0,0,SUM($B$70:Q70)-SUM($B$77:P77))</f>
        <v>-1358391.8806605879</v>
      </c>
      <c r="R77" s="109">
        <f>IF(SUM($B$70:R70)+SUM($B$77:Q77)&gt;0,0,SUM($B$70:R70)-SUM($B$77:Q77))</f>
        <v>-1493910.4861887544</v>
      </c>
      <c r="S77" s="109">
        <f>IF(SUM($B$70:S70)+SUM($B$77:R77)&gt;0,0,SUM($B$70:S70)-SUM($B$77:R77))</f>
        <v>-1643124.5417920966</v>
      </c>
      <c r="T77" s="109">
        <f>IF(SUM($B$70:T70)+SUM($B$77:S77)&gt;0,0,SUM($B$70:T70)-SUM($B$77:S77))</f>
        <v>-1807434.6425058097</v>
      </c>
      <c r="U77" s="109">
        <f>IF(SUM($B$70:U70)+SUM($B$77:T77)&gt;0,0,SUM($B$70:U70)-SUM($B$77:T77))</f>
        <v>-1988386.0496952571</v>
      </c>
      <c r="V77" s="109">
        <f>IF(SUM($B$70:V70)+SUM($B$77:U77)&gt;0,0,SUM($B$70:V70)-SUM($B$77:U77))</f>
        <v>-2187683.7561050057</v>
      </c>
      <c r="W77" s="109">
        <f>IF(SUM($B$70:W70)+SUM($B$77:V77)&gt;0,0,SUM($B$70:W70)-SUM($B$77:V77))</f>
        <v>-2407209.1301231161</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1586469.7021800794</v>
      </c>
      <c r="E82" s="106">
        <f t="shared" si="24"/>
        <v>1736599.3792579698</v>
      </c>
      <c r="F82" s="106">
        <f t="shared" si="24"/>
        <v>1906812.1671567559</v>
      </c>
      <c r="G82" s="106">
        <f t="shared" si="24"/>
        <v>2093980.0445122842</v>
      </c>
      <c r="H82" s="106">
        <f t="shared" si="24"/>
        <v>2299815.6446800143</v>
      </c>
      <c r="I82" s="106">
        <f t="shared" si="24"/>
        <v>2526206.672148589</v>
      </c>
      <c r="J82" s="106">
        <f t="shared" si="24"/>
        <v>2775233.9790690923</v>
      </c>
      <c r="K82" s="106">
        <f t="shared" si="24"/>
        <v>3049191.5236663511</v>
      </c>
      <c r="L82" s="106">
        <f t="shared" si="24"/>
        <v>3350608.4077574341</v>
      </c>
      <c r="M82" s="106">
        <f t="shared" si="24"/>
        <v>3682273.2113822163</v>
      </c>
      <c r="N82" s="106">
        <f t="shared" si="24"/>
        <v>4047260.8655291968</v>
      </c>
      <c r="O82" s="106">
        <f t="shared" si="24"/>
        <v>4448962.3293499937</v>
      </c>
      <c r="P82" s="106">
        <f t="shared" si="24"/>
        <v>4891117.3663563859</v>
      </c>
      <c r="Q82" s="106">
        <f t="shared" si="24"/>
        <v>5377850.7451700065</v>
      </c>
      <c r="R82" s="106">
        <f t="shared" si="24"/>
        <v>5913712.2247631149</v>
      </c>
      <c r="S82" s="106">
        <f t="shared" si="24"/>
        <v>6503720.7221388975</v>
      </c>
      <c r="T82" s="106">
        <f t="shared" si="24"/>
        <v>7153413.1024385644</v>
      </c>
      <c r="U82" s="106">
        <f t="shared" si="24"/>
        <v>7868898.0779584823</v>
      </c>
      <c r="V82" s="106">
        <f t="shared" si="24"/>
        <v>8656915.7539873309</v>
      </c>
      <c r="W82" s="106">
        <f t="shared" si="24"/>
        <v>9524903.4162555914</v>
      </c>
    </row>
    <row r="83" spans="1:23" ht="12" customHeight="1" x14ac:dyDescent="0.25">
      <c r="A83" s="94" t="s">
        <v>248</v>
      </c>
      <c r="B83" s="106">
        <f>SUM($B$82:B82)</f>
        <v>0</v>
      </c>
      <c r="C83" s="106">
        <f>SUM(B82:C82)</f>
        <v>977375.2548747079</v>
      </c>
      <c r="D83" s="106">
        <f>SUM(B82:D82)</f>
        <v>2563844.9570547873</v>
      </c>
      <c r="E83" s="106">
        <f>SUM($B$82:E82)</f>
        <v>4300444.3363127569</v>
      </c>
      <c r="F83" s="106">
        <f>SUM($B$82:F82)</f>
        <v>6207256.5034695128</v>
      </c>
      <c r="G83" s="106">
        <f>SUM($B$82:G82)</f>
        <v>8301236.5479817968</v>
      </c>
      <c r="H83" s="106">
        <f>SUM($B$82:H82)</f>
        <v>10601052.192661811</v>
      </c>
      <c r="I83" s="106">
        <f>SUM($B$82:I82)</f>
        <v>13127258.8648104</v>
      </c>
      <c r="J83" s="106">
        <f>SUM($B$82:J82)</f>
        <v>15902492.843879491</v>
      </c>
      <c r="K83" s="106">
        <f>SUM($B$82:K82)</f>
        <v>18951684.367545843</v>
      </c>
      <c r="L83" s="106">
        <f>SUM($B$82:L82)</f>
        <v>22302292.775303278</v>
      </c>
      <c r="M83" s="106">
        <f>SUM($B$82:M82)</f>
        <v>25984565.986685496</v>
      </c>
      <c r="N83" s="106">
        <f>SUM($B$82:N82)</f>
        <v>30031826.852214694</v>
      </c>
      <c r="O83" s="106">
        <f>SUM($B$82:O82)</f>
        <v>34480789.181564689</v>
      </c>
      <c r="P83" s="106">
        <f>SUM($B$82:P82)</f>
        <v>39371906.547921076</v>
      </c>
      <c r="Q83" s="106">
        <f>SUM($B$82:Q82)</f>
        <v>44749757.293091081</v>
      </c>
      <c r="R83" s="106">
        <f>SUM($B$82:R82)</f>
        <v>50663469.517854199</v>
      </c>
      <c r="S83" s="106">
        <f>SUM($B$82:S82)</f>
        <v>57167190.239993095</v>
      </c>
      <c r="T83" s="106">
        <f>SUM($B$82:T82)</f>
        <v>64320603.342431657</v>
      </c>
      <c r="U83" s="106">
        <f>SUM($B$82:U82)</f>
        <v>72189501.420390144</v>
      </c>
      <c r="V83" s="106">
        <f>SUM($B$82:V82)</f>
        <v>80846417.174377471</v>
      </c>
      <c r="W83" s="106">
        <f>SUM($B$82:W82)</f>
        <v>90371320.590633065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1403955.4886549376</v>
      </c>
      <c r="E85" s="106">
        <f t="shared" si="26"/>
        <v>1360012.0442148722</v>
      </c>
      <c r="F85" s="106">
        <f t="shared" si="26"/>
        <v>1321516.4818810744</v>
      </c>
      <c r="G85" s="106">
        <f t="shared" si="26"/>
        <v>1284277.176686279</v>
      </c>
      <c r="H85" s="106">
        <f t="shared" si="26"/>
        <v>1248247.7921170553</v>
      </c>
      <c r="I85" s="106">
        <f t="shared" si="26"/>
        <v>1213383.8687581846</v>
      </c>
      <c r="J85" s="106">
        <f t="shared" si="26"/>
        <v>1179642.7416892755</v>
      </c>
      <c r="K85" s="106">
        <f t="shared" si="26"/>
        <v>1146983.46190699</v>
      </c>
      <c r="L85" s="106">
        <f t="shared" si="26"/>
        <v>1115366.7215464101</v>
      </c>
      <c r="M85" s="106">
        <f t="shared" si="26"/>
        <v>1084754.7826901705</v>
      </c>
      <c r="N85" s="106">
        <f t="shared" si="26"/>
        <v>1055111.4095679284</v>
      </c>
      <c r="O85" s="106">
        <f t="shared" si="26"/>
        <v>1026401.8039616059</v>
      </c>
      <c r="P85" s="106">
        <f t="shared" si="26"/>
        <v>998592.54364374827</v>
      </c>
      <c r="Q85" s="106">
        <f t="shared" si="26"/>
        <v>971651.52368733298</v>
      </c>
      <c r="R85" s="106">
        <f t="shared" si="26"/>
        <v>945547.90049554163</v>
      </c>
      <c r="S85" s="106">
        <f t="shared" si="26"/>
        <v>920252.03840944625</v>
      </c>
      <c r="T85" s="106">
        <f t="shared" si="26"/>
        <v>895735.45876026747</v>
      </c>
      <c r="U85" s="106">
        <f t="shared" si="26"/>
        <v>871970.79124098958</v>
      </c>
      <c r="V85" s="106">
        <f t="shared" si="26"/>
        <v>848931.72747960419</v>
      </c>
      <c r="W85" s="106">
        <f t="shared" si="26"/>
        <v>826592.97670326033</v>
      </c>
    </row>
    <row r="86" spans="1:23" ht="21.75" customHeight="1" x14ac:dyDescent="0.25">
      <c r="A86" s="110" t="s">
        <v>251</v>
      </c>
      <c r="B86" s="106">
        <f>SUM(B85)</f>
        <v>0</v>
      </c>
      <c r="C86" s="106">
        <f t="shared" ref="C86:W86" si="27">C85+B86</f>
        <v>977375.2548747079</v>
      </c>
      <c r="D86" s="106">
        <f t="shared" si="27"/>
        <v>2381330.7435296457</v>
      </c>
      <c r="E86" s="106">
        <f t="shared" si="27"/>
        <v>3741342.7877445179</v>
      </c>
      <c r="F86" s="106">
        <f t="shared" si="27"/>
        <v>5062859.269625592</v>
      </c>
      <c r="G86" s="106">
        <f t="shared" si="27"/>
        <v>6347136.4463118706</v>
      </c>
      <c r="H86" s="106">
        <f t="shared" si="27"/>
        <v>7595384.2384289261</v>
      </c>
      <c r="I86" s="106">
        <f t="shared" si="27"/>
        <v>8808768.1071871109</v>
      </c>
      <c r="J86" s="106">
        <f t="shared" si="27"/>
        <v>9988410.8488763869</v>
      </c>
      <c r="K86" s="106">
        <f t="shared" si="27"/>
        <v>11135394.310783377</v>
      </c>
      <c r="L86" s="106">
        <f t="shared" si="27"/>
        <v>12250761.032329787</v>
      </c>
      <c r="M86" s="106">
        <f t="shared" si="27"/>
        <v>13335515.815019958</v>
      </c>
      <c r="N86" s="106">
        <f t="shared" si="27"/>
        <v>14390627.224587886</v>
      </c>
      <c r="O86" s="106">
        <f t="shared" si="27"/>
        <v>15417029.028549492</v>
      </c>
      <c r="P86" s="106">
        <f t="shared" si="27"/>
        <v>16415621.572193241</v>
      </c>
      <c r="Q86" s="106">
        <f t="shared" si="27"/>
        <v>17387273.095880575</v>
      </c>
      <c r="R86" s="106">
        <f t="shared" si="27"/>
        <v>18332820.996376116</v>
      </c>
      <c r="S86" s="106">
        <f t="shared" si="27"/>
        <v>19253073.034785561</v>
      </c>
      <c r="T86" s="106">
        <f t="shared" si="27"/>
        <v>20148808.49354583</v>
      </c>
      <c r="U86" s="106">
        <f t="shared" si="27"/>
        <v>21020779.28478682</v>
      </c>
      <c r="V86" s="106">
        <f t="shared" si="27"/>
        <v>21869711.012266424</v>
      </c>
      <c r="W86" s="106">
        <f t="shared" si="27"/>
        <v>22696303.988969684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O_Ч6_11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УТКЗ (ИКЗ) ДСИ ВЛ-30, 1шт.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2024-10-29T06:55:27Z</dcterms:created>
  <dcterms:modified xsi:type="dcterms:W3CDTF">2025-03-31T05:47:43Z</dcterms:modified>
</cp:coreProperties>
</file>