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780" yWindow="78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59" i="8"/>
  <c r="C60" i="8"/>
  <c r="C61" i="8"/>
  <c r="C62" i="8"/>
  <c r="C63" i="8"/>
  <c r="C58" i="8" s="1"/>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78" i="8" s="1"/>
  <c r="C65" i="8"/>
  <c r="C75" i="8" s="1"/>
  <c r="C68" i="8"/>
  <c r="C76" i="8" s="1"/>
  <c r="C81" i="8"/>
  <c r="B72" i="8"/>
  <c r="C72" i="8"/>
  <c r="D65" i="8"/>
  <c r="D75" i="8" s="1"/>
  <c r="D68" i="8"/>
  <c r="D76" i="8" s="1"/>
  <c r="D81" i="8"/>
  <c r="E65" i="8"/>
  <c r="E75" i="8"/>
  <c r="E68" i="8"/>
  <c r="E76" i="8" s="1"/>
  <c r="E81" i="8"/>
  <c r="F65" i="8"/>
  <c r="F75" i="8" s="1"/>
  <c r="F68" i="8"/>
  <c r="F76" i="8" s="1"/>
  <c r="F81" i="8"/>
  <c r="G65" i="8"/>
  <c r="G75" i="8" s="1"/>
  <c r="G68" i="8"/>
  <c r="G76" i="8"/>
  <c r="G81" i="8"/>
  <c r="H65" i="8"/>
  <c r="H75" i="8" s="1"/>
  <c r="H68" i="8"/>
  <c r="H76" i="8" s="1"/>
  <c r="H81" i="8"/>
  <c r="I65" i="8"/>
  <c r="I75" i="8"/>
  <c r="I68" i="8"/>
  <c r="I76" i="8" s="1"/>
  <c r="I81" i="8"/>
  <c r="J65" i="8"/>
  <c r="J75" i="8" s="1"/>
  <c r="J68" i="8"/>
  <c r="J76" i="8" s="1"/>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s="1"/>
  <c r="P81" i="8"/>
  <c r="Q65" i="8"/>
  <c r="Q75" i="8"/>
  <c r="Q68" i="8"/>
  <c r="Q76" i="8" s="1"/>
  <c r="Q81" i="8"/>
  <c r="R65" i="8"/>
  <c r="R75" i="8"/>
  <c r="R68" i="8"/>
  <c r="R76" i="8" s="1"/>
  <c r="R81" i="8"/>
  <c r="S63" i="8"/>
  <c r="S65" i="8"/>
  <c r="S75" i="8"/>
  <c r="S68" i="8"/>
  <c r="S76" i="8" s="1"/>
  <c r="S81" i="8"/>
  <c r="T63" i="8"/>
  <c r="T65" i="8"/>
  <c r="T75" i="8"/>
  <c r="T68" i="8"/>
  <c r="T76" i="8" s="1"/>
  <c r="T81" i="8"/>
  <c r="U63" i="8"/>
  <c r="U65" i="8"/>
  <c r="U75" i="8" s="1"/>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8" i="8" l="1"/>
  <c r="D57" i="8" s="1"/>
  <c r="D66" i="8"/>
  <c r="E66" i="8" s="1"/>
  <c r="F66" i="8" s="1"/>
  <c r="G66" i="8" s="1"/>
  <c r="H66" i="8" s="1"/>
  <c r="I66" i="8" s="1"/>
  <c r="J66" i="8" s="1"/>
  <c r="K66" i="8" s="1"/>
  <c r="L66" i="8" s="1"/>
  <c r="M66" i="8" s="1"/>
  <c r="N66" i="8" s="1"/>
  <c r="O66" i="8" s="1"/>
  <c r="P66" i="8" s="1"/>
  <c r="Q66" i="8" s="1"/>
  <c r="R66" i="8" s="1"/>
  <c r="S66" i="8" s="1"/>
  <c r="T66" i="8" s="1"/>
  <c r="U66" i="8" s="1"/>
  <c r="V66" i="8" s="1"/>
  <c r="W66" i="8" s="1"/>
  <c r="C79" i="8"/>
  <c r="D79" i="8"/>
  <c r="C64" i="8"/>
  <c r="C67" i="8" s="1"/>
  <c r="D59" i="8"/>
  <c r="B61" i="8"/>
  <c r="B60" i="8"/>
  <c r="B58" i="8" s="1"/>
  <c r="E47" i="8"/>
  <c r="D61" i="8"/>
  <c r="E61" i="8" l="1"/>
  <c r="F47" i="8"/>
  <c r="E62" i="8"/>
  <c r="E48" i="8"/>
  <c r="E57" i="8" s="1"/>
  <c r="E59" i="8"/>
  <c r="E60" i="8"/>
  <c r="B64" i="8"/>
  <c r="B67" i="8" s="1"/>
  <c r="B78" i="8"/>
  <c r="C74" i="8"/>
  <c r="C69" i="8"/>
  <c r="D58" i="8"/>
  <c r="B74" i="8" l="1"/>
  <c r="B69" i="8"/>
  <c r="E79" i="8"/>
  <c r="D64" i="8"/>
  <c r="D67" i="8" s="1"/>
  <c r="D78" i="8"/>
  <c r="F62" i="8"/>
  <c r="F59" i="8"/>
  <c r="F60" i="8"/>
  <c r="F48" i="8"/>
  <c r="F57" i="8" s="1"/>
  <c r="F61" i="8"/>
  <c r="G47" i="8"/>
  <c r="C70" i="8"/>
  <c r="C71" i="8" s="1"/>
  <c r="E58" i="8"/>
  <c r="E64" i="8" s="1"/>
  <c r="E67" i="8" s="1"/>
  <c r="E74" i="8" l="1"/>
  <c r="E69" i="8"/>
  <c r="F79" i="8"/>
  <c r="D74" i="8"/>
  <c r="D69" i="8"/>
  <c r="B70" i="8"/>
  <c r="B71" i="8"/>
  <c r="G59" i="8"/>
  <c r="G60" i="8"/>
  <c r="G61" i="8"/>
  <c r="H47" i="8"/>
  <c r="G62" i="8"/>
  <c r="G48" i="8"/>
  <c r="G57" i="8" s="1"/>
  <c r="F58" i="8"/>
  <c r="F64" i="8" s="1"/>
  <c r="F67" i="8" s="1"/>
  <c r="E78" i="8"/>
  <c r="F74" i="8" l="1"/>
  <c r="F69" i="8"/>
  <c r="H60" i="8"/>
  <c r="H48" i="8"/>
  <c r="H57" i="8" s="1"/>
  <c r="H61" i="8"/>
  <c r="I47" i="8"/>
  <c r="H62" i="8"/>
  <c r="H59" i="8"/>
  <c r="G58" i="8"/>
  <c r="G64" i="8" s="1"/>
  <c r="G67" i="8" s="1"/>
  <c r="E70" i="8"/>
  <c r="E71" i="8" s="1"/>
  <c r="F78" i="8"/>
  <c r="B77" i="8"/>
  <c r="B82" i="8" s="1"/>
  <c r="G79" i="8"/>
  <c r="D70" i="8"/>
  <c r="G78" i="8" l="1"/>
  <c r="B83" i="8"/>
  <c r="B87" i="8"/>
  <c r="I61" i="8"/>
  <c r="J47" i="8"/>
  <c r="I62" i="8"/>
  <c r="I48" i="8"/>
  <c r="I57" i="8" s="1"/>
  <c r="I59" i="8"/>
  <c r="I58" i="8" s="1"/>
  <c r="I60" i="8"/>
  <c r="D77" i="8"/>
  <c r="D82" i="8" s="1"/>
  <c r="D85" i="8" s="1"/>
  <c r="F70" i="8"/>
  <c r="D71" i="8"/>
  <c r="G74" i="8"/>
  <c r="G69" i="8"/>
  <c r="C77" i="8"/>
  <c r="C82" i="8" s="1"/>
  <c r="C85" i="8" s="1"/>
  <c r="H58" i="8"/>
  <c r="H64" i="8" s="1"/>
  <c r="H67" i="8" s="1"/>
  <c r="H79" i="8"/>
  <c r="H74" i="8" l="1"/>
  <c r="H69" i="8"/>
  <c r="D83" i="8"/>
  <c r="I79" i="8"/>
  <c r="I64" i="8"/>
  <c r="I67" i="8" s="1"/>
  <c r="I78" i="8"/>
  <c r="C83" i="8"/>
  <c r="C88" i="8" s="1"/>
  <c r="H78" i="8"/>
  <c r="G70" i="8"/>
  <c r="E77" i="8"/>
  <c r="E82" i="8" s="1"/>
  <c r="E85" i="8" s="1"/>
  <c r="B88" i="8"/>
  <c r="B85" i="8"/>
  <c r="B86" i="8" s="1"/>
  <c r="C86" i="8" s="1"/>
  <c r="C89" i="8" s="1"/>
  <c r="F71" i="8"/>
  <c r="J62" i="8"/>
  <c r="J59" i="8"/>
  <c r="J60" i="8"/>
  <c r="J48" i="8"/>
  <c r="J57" i="8" s="1"/>
  <c r="J61" i="8"/>
  <c r="K47" i="8"/>
  <c r="C87" i="8"/>
  <c r="D87" i="8"/>
  <c r="E83" i="8"/>
  <c r="E88" i="8" s="1"/>
  <c r="K59" i="8" l="1"/>
  <c r="K60" i="8"/>
  <c r="K61" i="8"/>
  <c r="L47" i="8"/>
  <c r="K62" i="8"/>
  <c r="K48" i="8"/>
  <c r="K57" i="8" s="1"/>
  <c r="J58" i="8"/>
  <c r="J78" i="8" s="1"/>
  <c r="G71" i="8"/>
  <c r="D86" i="8"/>
  <c r="D89" i="8" s="1"/>
  <c r="B89" i="8"/>
  <c r="J64" i="8"/>
  <c r="J67" i="8" s="1"/>
  <c r="J79" i="8"/>
  <c r="E87" i="8"/>
  <c r="F77" i="8"/>
  <c r="F82" i="8" s="1"/>
  <c r="G77" i="8"/>
  <c r="G82" i="8" s="1"/>
  <c r="G85" i="8" s="1"/>
  <c r="G83" i="8"/>
  <c r="I74" i="8"/>
  <c r="I69" i="8"/>
  <c r="D88" i="8"/>
  <c r="H70" i="8"/>
  <c r="H71" i="8" s="1"/>
  <c r="I70" i="8" l="1"/>
  <c r="F85" i="8"/>
  <c r="F87" i="8"/>
  <c r="J74" i="8"/>
  <c r="J69" i="8"/>
  <c r="F83" i="8"/>
  <c r="F88" i="8" s="1"/>
  <c r="K64" i="8"/>
  <c r="K67" i="8" s="1"/>
  <c r="K79" i="8"/>
  <c r="K78" i="8"/>
  <c r="G87" i="8"/>
  <c r="H77" i="8"/>
  <c r="H82" i="8" s="1"/>
  <c r="K58" i="8"/>
  <c r="E86" i="8"/>
  <c r="E89" i="8" s="1"/>
  <c r="L60" i="8"/>
  <c r="L48" i="8"/>
  <c r="L57" i="8" s="1"/>
  <c r="L61" i="8"/>
  <c r="M47" i="8"/>
  <c r="L62" i="8"/>
  <c r="L59" i="8"/>
  <c r="G88" i="8" l="1"/>
  <c r="I77" i="8"/>
  <c r="I82" i="8" s="1"/>
  <c r="I85" i="8" s="1"/>
  <c r="J70" i="8"/>
  <c r="J71" i="8" s="1"/>
  <c r="H85" i="8"/>
  <c r="I83" i="8"/>
  <c r="H83" i="8"/>
  <c r="H88" i="8" s="1"/>
  <c r="I87" i="8"/>
  <c r="K74" i="8"/>
  <c r="K69" i="8"/>
  <c r="H87" i="8"/>
  <c r="M61" i="8"/>
  <c r="N47" i="8"/>
  <c r="M62" i="8"/>
  <c r="M48" i="8"/>
  <c r="M57" i="8" s="1"/>
  <c r="M59" i="8"/>
  <c r="M60" i="8"/>
  <c r="L58" i="8"/>
  <c r="L78" i="8" s="1"/>
  <c r="L79" i="8"/>
  <c r="L64" i="8"/>
  <c r="L67" i="8" s="1"/>
  <c r="F86" i="8"/>
  <c r="I71" i="8"/>
  <c r="I88" i="8" l="1"/>
  <c r="L74" i="8"/>
  <c r="L69" i="8"/>
  <c r="K70" i="8"/>
  <c r="K71" i="8"/>
  <c r="N62" i="8"/>
  <c r="N59" i="8"/>
  <c r="N60" i="8"/>
  <c r="N48" i="8"/>
  <c r="N57" i="8" s="1"/>
  <c r="N61" i="8"/>
  <c r="O47" i="8"/>
  <c r="F89" i="8"/>
  <c r="G86" i="8"/>
  <c r="G89" i="8" s="1"/>
  <c r="M58" i="8"/>
  <c r="M79" i="8"/>
  <c r="M64" i="8"/>
  <c r="M67" i="8" s="1"/>
  <c r="M78" i="8"/>
  <c r="J77" i="8"/>
  <c r="J82" i="8" s="1"/>
  <c r="M74" i="8" l="1"/>
  <c r="M69" i="8"/>
  <c r="N79" i="8"/>
  <c r="K77" i="8"/>
  <c r="K82" i="8" s="1"/>
  <c r="H86" i="8"/>
  <c r="O59" i="8"/>
  <c r="O60" i="8"/>
  <c r="O61" i="8"/>
  <c r="P47" i="8"/>
  <c r="O62" i="8"/>
  <c r="O48" i="8"/>
  <c r="O57" i="8" s="1"/>
  <c r="N58" i="8"/>
  <c r="N78" i="8" s="1"/>
  <c r="L70" i="8"/>
  <c r="J85" i="8"/>
  <c r="J87" i="8"/>
  <c r="J83" i="8"/>
  <c r="J88" i="8" s="1"/>
  <c r="L77" i="8" l="1"/>
  <c r="L82" i="8" s="1"/>
  <c r="P60" i="8"/>
  <c r="P48" i="8"/>
  <c r="P57" i="8" s="1"/>
  <c r="P61" i="8"/>
  <c r="Q47" i="8"/>
  <c r="P62" i="8"/>
  <c r="P59" i="8"/>
  <c r="H89" i="8"/>
  <c r="I86" i="8"/>
  <c r="I89" i="8" s="1"/>
  <c r="K85" i="8"/>
  <c r="K83" i="8"/>
  <c r="K88" i="8" s="1"/>
  <c r="N64" i="8"/>
  <c r="N67" i="8" s="1"/>
  <c r="L85" i="8"/>
  <c r="L87" i="8"/>
  <c r="O79" i="8"/>
  <c r="M70" i="8"/>
  <c r="M77" i="8" s="1"/>
  <c r="M71" i="8"/>
  <c r="K87" i="8"/>
  <c r="L83" i="8"/>
  <c r="L71" i="8"/>
  <c r="O58" i="8"/>
  <c r="O64" i="8" s="1"/>
  <c r="O67" i="8" s="1"/>
  <c r="M82" i="8"/>
  <c r="L88" i="8" l="1"/>
  <c r="O78" i="8"/>
  <c r="O74" i="8"/>
  <c r="O69" i="8"/>
  <c r="Q61" i="8"/>
  <c r="R47" i="8"/>
  <c r="Q62" i="8"/>
  <c r="Q48" i="8"/>
  <c r="Q57" i="8" s="1"/>
  <c r="Q59" i="8"/>
  <c r="Q60" i="8"/>
  <c r="N74" i="8"/>
  <c r="N69" i="8"/>
  <c r="M85" i="8"/>
  <c r="M83" i="8"/>
  <c r="M88" i="8" s="1"/>
  <c r="M87" i="8"/>
  <c r="J86" i="8"/>
  <c r="J89" i="8" s="1"/>
  <c r="P58" i="8"/>
  <c r="P64" i="8" s="1"/>
  <c r="P67" i="8" s="1"/>
  <c r="P79" i="8"/>
  <c r="K86" i="8"/>
  <c r="K89" i="8" s="1"/>
  <c r="Q58" i="8" l="1"/>
  <c r="P74" i="8"/>
  <c r="P69" i="8"/>
  <c r="P78" i="8"/>
  <c r="N70" i="8"/>
  <c r="N77" i="8" s="1"/>
  <c r="N71" i="8"/>
  <c r="Q64" i="8"/>
  <c r="Q67" i="8" s="1"/>
  <c r="Q79" i="8"/>
  <c r="Q78" i="8"/>
  <c r="L86" i="8"/>
  <c r="L89" i="8" s="1"/>
  <c r="N82" i="8"/>
  <c r="O70" i="8"/>
  <c r="R62" i="8"/>
  <c r="R59" i="8"/>
  <c r="R60" i="8"/>
  <c r="B29" i="8" s="1"/>
  <c r="R61" i="8"/>
  <c r="B32" i="8" s="1"/>
  <c r="R48" i="8"/>
  <c r="R57" i="8" s="1"/>
  <c r="S47" i="8"/>
  <c r="M86" i="8" l="1"/>
  <c r="M89" i="8" s="1"/>
  <c r="O77" i="8"/>
  <c r="O82" i="8" s="1"/>
  <c r="N85" i="8"/>
  <c r="N86" i="8" s="1"/>
  <c r="N89" i="8" s="1"/>
  <c r="N87" i="8"/>
  <c r="N83" i="8"/>
  <c r="N88" i="8" s="1"/>
  <c r="Q69" i="8"/>
  <c r="Q74" i="8"/>
  <c r="O85" i="8"/>
  <c r="O86" i="8" s="1"/>
  <c r="O89" i="8" s="1"/>
  <c r="O87" i="8"/>
  <c r="O83" i="8"/>
  <c r="O88" i="8" s="1"/>
  <c r="R58" i="8"/>
  <c r="B26" i="8" s="1"/>
  <c r="R78" i="8"/>
  <c r="R79" i="8"/>
  <c r="P70" i="8"/>
  <c r="P77" i="8" s="1"/>
  <c r="P71" i="8"/>
  <c r="S62" i="8"/>
  <c r="S59" i="8"/>
  <c r="S60" i="8"/>
  <c r="T47" i="8"/>
  <c r="S48" i="8"/>
  <c r="S57" i="8" s="1"/>
  <c r="S61" i="8"/>
  <c r="O71" i="8"/>
  <c r="P82" i="8"/>
  <c r="R64" i="8" l="1"/>
  <c r="R67" i="8" s="1"/>
  <c r="S79" i="8"/>
  <c r="S58" i="8"/>
  <c r="S78" i="8" s="1"/>
  <c r="R74" i="8"/>
  <c r="R69" i="8"/>
  <c r="Q70" i="8"/>
  <c r="Q77" i="8" s="1"/>
  <c r="Q82" i="8" s="1"/>
  <c r="P85" i="8"/>
  <c r="P86" i="8" s="1"/>
  <c r="P89" i="8" s="1"/>
  <c r="P87" i="8"/>
  <c r="P83" i="8"/>
  <c r="P88" i="8" s="1"/>
  <c r="T62" i="8"/>
  <c r="T59" i="8"/>
  <c r="T60" i="8"/>
  <c r="U47" i="8"/>
  <c r="T48" i="8"/>
  <c r="T57" i="8" s="1"/>
  <c r="T61" i="8"/>
  <c r="Q85" i="8" l="1"/>
  <c r="Q86" i="8" s="1"/>
  <c r="Q89" i="8" s="1"/>
  <c r="Q83" i="8"/>
  <c r="Q88" i="8" s="1"/>
  <c r="Q87" i="8"/>
  <c r="T79" i="8"/>
  <c r="T64" i="8"/>
  <c r="T67" i="8" s="1"/>
  <c r="U62" i="8"/>
  <c r="U59" i="8"/>
  <c r="U60" i="8"/>
  <c r="V47" i="8"/>
  <c r="U48" i="8"/>
  <c r="U57" i="8" s="1"/>
  <c r="U61" i="8"/>
  <c r="Q71" i="8"/>
  <c r="S64" i="8"/>
  <c r="S67" i="8" s="1"/>
  <c r="R70" i="8"/>
  <c r="R77" i="8" s="1"/>
  <c r="R82" i="8" s="1"/>
  <c r="T58" i="8"/>
  <c r="T78" i="8" s="1"/>
  <c r="R85" i="8" l="1"/>
  <c r="R86" i="8" s="1"/>
  <c r="R83" i="8"/>
  <c r="R88" i="8" s="1"/>
  <c r="R87" i="8"/>
  <c r="U58" i="8"/>
  <c r="U64" i="8" s="1"/>
  <c r="U67" i="8" s="1"/>
  <c r="S74" i="8"/>
  <c r="S69" i="8"/>
  <c r="V62" i="8"/>
  <c r="V59" i="8"/>
  <c r="V60" i="8"/>
  <c r="W47" i="8"/>
  <c r="V48" i="8"/>
  <c r="V57" i="8" s="1"/>
  <c r="V61" i="8"/>
  <c r="T74" i="8"/>
  <c r="T69" i="8"/>
  <c r="R71" i="8"/>
  <c r="U79" i="8"/>
  <c r="U74" i="8" l="1"/>
  <c r="U69" i="8"/>
  <c r="V58" i="8"/>
  <c r="V64" i="8" s="1"/>
  <c r="V67" i="8" s="1"/>
  <c r="V78" i="8"/>
  <c r="V79" i="8"/>
  <c r="U78" i="8"/>
  <c r="W62" i="8"/>
  <c r="W59" i="8"/>
  <c r="W60" i="8"/>
  <c r="W48" i="8"/>
  <c r="W57" i="8" s="1"/>
  <c r="W61" i="8"/>
  <c r="S70" i="8"/>
  <c r="S77" i="8" s="1"/>
  <c r="S82" i="8" s="1"/>
  <c r="T70" i="8"/>
  <c r="G28" i="8"/>
  <c r="R89" i="8"/>
  <c r="T77" i="8" l="1"/>
  <c r="T82" i="8" s="1"/>
  <c r="S71" i="8"/>
  <c r="V74" i="8"/>
  <c r="V69" i="8"/>
  <c r="T85" i="8"/>
  <c r="T87" i="8"/>
  <c r="T83" i="8"/>
  <c r="T71" i="8"/>
  <c r="W79" i="8"/>
  <c r="W78" i="8"/>
  <c r="S85" i="8"/>
  <c r="S86" i="8" s="1"/>
  <c r="S89" i="8" s="1"/>
  <c r="S83" i="8"/>
  <c r="S88" i="8" s="1"/>
  <c r="S87" i="8"/>
  <c r="U70" i="8"/>
  <c r="U77" i="8" s="1"/>
  <c r="W58" i="8"/>
  <c r="W64" i="8" s="1"/>
  <c r="W67" i="8" s="1"/>
  <c r="U82" i="8"/>
  <c r="T86" i="8" l="1"/>
  <c r="T89" i="8" s="1"/>
  <c r="W74" i="8"/>
  <c r="W69" i="8"/>
  <c r="U85" i="8"/>
  <c r="U86" i="8" s="1"/>
  <c r="U89" i="8" s="1"/>
  <c r="U87" i="8"/>
  <c r="U83" i="8"/>
  <c r="U88" i="8" s="1"/>
  <c r="V70" i="8"/>
  <c r="V77" i="8" s="1"/>
  <c r="V82" i="8" s="1"/>
  <c r="U71" i="8"/>
  <c r="T88" i="8"/>
  <c r="V85" i="8" l="1"/>
  <c r="V86" i="8" s="1"/>
  <c r="V89" i="8" s="1"/>
  <c r="V87" i="8"/>
  <c r="V83" i="8"/>
  <c r="V88" i="8" s="1"/>
  <c r="V71" i="8"/>
  <c r="W70" i="8"/>
  <c r="W77" i="8" s="1"/>
  <c r="W71" i="8"/>
  <c r="W82" i="8"/>
  <c r="W85" i="8" l="1"/>
  <c r="W86" i="8" s="1"/>
  <c r="W89" i="8" s="1"/>
  <c r="G27" i="8" s="1"/>
  <c r="W83" i="8"/>
  <c r="W88" i="8" s="1"/>
  <c r="G26" i="8" s="1"/>
  <c r="W87" i="8"/>
</calcChain>
</file>

<file path=xl/sharedStrings.xml><?xml version="1.0" encoding="utf-8"?>
<sst xmlns="http://schemas.openxmlformats.org/spreadsheetml/2006/main" count="1094" uniqueCount="554">
  <si>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</si>
  <si>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</si>
  <si>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</si>
  <si>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</si>
  <si>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</si>
  <si>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</si>
  <si>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</si>
  <si>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</si>
  <si>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</si>
  <si>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</si>
  <si>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</si>
  <si>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</si>
  <si>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</si>
  <si>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</si>
  <si>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</si>
  <si>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</si>
  <si>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</si>
  <si>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</si>
  <si>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</si>
  <si>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</si>
  <si>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</si>
  <si>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</si>
  <si>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</si>
  <si>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</si>
  <si>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</si>
  <si>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</si>
  <si>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</si>
  <si>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</si>
  <si>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</si>
  <si>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</si>
  <si>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</si>
  <si>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</si>
  <si>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</si>
  <si>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</si>
  <si>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</si>
  <si>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</si>
  <si>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</si>
  <si>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</si>
  <si>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</si>
  <si>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</si>
  <si>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</si>
  <si>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</si>
  <si>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</si>
  <si>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</si>
  <si>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</si>
  <si>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</si>
  <si>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</si>
  <si>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</si>
  <si>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</si>
  <si>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</si>
  <si>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</si>
  <si>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</si>
  <si>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</si>
  <si>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</si>
  <si>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</si>
  <si>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</si>
  <si>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</si>
  <si>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</si>
  <si>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</si>
  <si>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</si>
  <si>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</si>
  <si>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</si>
  <si>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</si>
  <si>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</si>
  <si>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</si>
  <si>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</si>
  <si>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</si>
  <si>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</si>
  <si>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</si>
  <si>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</si>
  <si>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</si>
  <si>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</si>
  <si>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</si>
  <si>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</si>
  <si>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</si>
  <si>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</si>
  <si>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</si>
  <si>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</si>
  <si>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</si>
  <si>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</si>
  <si>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</si>
  <si>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</si>
  <si>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</si>
  <si>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</si>
  <si>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</si>
  <si>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</si>
  <si>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</si>
  <si>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</si>
  <si>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</si>
  <si>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</si>
  <si>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</si>
  <si>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</si>
  <si>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</si>
  <si>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</si>
  <si>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</si>
  <si>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</si>
  <si>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</si>
  <si>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</si>
  <si>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</si>
  <si>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</si>
  <si>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</si>
  <si>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</si>
  <si>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</si>
  <si>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</si>
  <si>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</si>
  <si>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</si>
  <si>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</si>
  <si>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</si>
  <si>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</si>
  <si>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</si>
  <si>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</si>
  <si>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</si>
  <si>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</si>
  <si>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</si>
  <si>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</si>
  <si>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</si>
  <si>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</si>
  <si>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</si>
  <si>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</si>
  <si>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</si>
  <si>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</si>
  <si>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</si>
  <si>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</si>
  <si>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</si>
  <si>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</si>
  <si>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</si>
  <si>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</si>
  <si>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</si>
  <si>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</si>
  <si>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</si>
  <si>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</si>
  <si>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</si>
  <si>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</si>
  <si>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</si>
  <si>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</si>
  <si>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</si>
  <si>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</si>
  <si>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</si>
  <si>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</si>
  <si>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</si>
  <si>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</si>
  <si>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</si>
  <si>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</si>
  <si>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</si>
  <si>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</si>
  <si>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</si>
  <si>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</si>
  <si>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</si>
  <si>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</si>
  <si>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</si>
  <si>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</si>
  <si>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</si>
  <si>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</si>
  <si>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</si>
  <si>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</si>
  <si>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</si>
  <si>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</si>
  <si>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</si>
  <si>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</si>
  <si>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</si>
  <si>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</si>
  <si>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</si>
  <si>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</si>
  <si>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</si>
  <si>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</si>
  <si>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</si>
  <si>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</si>
  <si>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</si>
  <si>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</si>
  <si>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</si>
  <si>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</si>
  <si>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</si>
  <si>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</si>
  <si>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</si>
  <si>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</si>
  <si>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</si>
  <si>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</si>
  <si>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</si>
  <si>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</si>
  <si>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</si>
  <si>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</si>
  <si>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</si>
  <si>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</si>
  <si>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</si>
  <si>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</si>
  <si>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</si>
  <si>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</si>
  <si>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</si>
  <si>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</si>
  <si>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</si>
  <si>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</si>
  <si>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</si>
  <si>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</si>
  <si>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</si>
  <si>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</si>
  <si>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</si>
  <si>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</si>
  <si>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</si>
  <si>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</si>
  <si>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</si>
  <si>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</si>
  <si>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</si>
  <si>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</si>
  <si>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</si>
  <si>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</si>
  <si>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</si>
  <si>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</si>
  <si>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</si>
  <si>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</si>
  <si>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</si>
  <si>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</si>
  <si>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</si>
  <si>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</si>
  <si>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</si>
  <si>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</si>
  <si>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</si>
  <si>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</si>
  <si>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</si>
  <si>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</si>
  <si>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</si>
  <si>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</si>
  <si>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</si>
  <si>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</si>
  <si>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</si>
  <si>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</si>
  <si>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</si>
  <si>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</si>
  <si>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</si>
  <si>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</si>
  <si>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</si>
  <si>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</si>
  <si>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</si>
  <si>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</si>
  <si>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</si>
  <si>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</si>
  <si>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</si>
  <si>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</si>
  <si>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</si>
  <si>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</si>
  <si>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</si>
  <si>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</si>
  <si>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</si>
  <si>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</si>
  <si>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</si>
  <si>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</si>
  <si>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</si>
  <si>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</si>
  <si>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</si>
  <si>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</si>
  <si>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</si>
  <si>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</si>
  <si>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</si>
  <si>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</si>
  <si>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</si>
  <si>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</si>
  <si>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</si>
  <si>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</si>
  <si>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</si>
  <si>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</si>
  <si>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</si>
  <si>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</si>
  <si>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</si>
  <si>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</si>
  <si>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</si>
  <si>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</si>
  <si>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</si>
  <si>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</si>
  <si>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</si>
  <si>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</si>
  <si>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</si>
  <si>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</si>
  <si>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</si>
  <si>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</si>
  <si>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</si>
  <si>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</si>
  <si>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</si>
  <si>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</si>
  <si>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</si>
  <si>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</si>
  <si>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</si>
  <si>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</si>
  <si>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</si>
  <si>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</si>
  <si>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</si>
  <si>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</si>
  <si>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</si>
  <si>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</si>
  <si>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</si>
  <si>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</si>
  <si>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</si>
  <si>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</si>
  <si>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</si>
  <si>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</si>
  <si>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</si>
  <si>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</si>
  <si>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</si>
  <si>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</si>
  <si>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</si>
  <si>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</si>
  <si>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</si>
  <si>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</si>
  <si>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</si>
  <si>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</si>
  <si>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</si>
  <si>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</si>
  <si>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</si>
  <si>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</si>
  <si>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</si>
  <si>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</si>
  <si>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</si>
  <si>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</si>
  <si>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</si>
  <si>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</si>
  <si>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</si>
  <si>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</si>
  <si>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</si>
  <si>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</si>
  <si>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</si>
  <si>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</si>
  <si>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</si>
  <si>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</si>
  <si>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</si>
  <si>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</si>
  <si>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</si>
  <si>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</si>
  <si>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</si>
  <si>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</si>
  <si>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</si>
  <si>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</si>
  <si>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</si>
  <si>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</si>
  <si>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</si>
  <si>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</si>
  <si>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</si>
  <si>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</si>
  <si>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</si>
  <si>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</si>
  <si>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</si>
  <si>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</si>
  <si>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</si>
  <si>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</si>
  <si>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</si>
  <si>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</si>
  <si>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</si>
  <si>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</si>
  <si>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</si>
  <si>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</si>
  <si>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</si>
  <si>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</si>
  <si>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</si>
  <si>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</si>
  <si>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</si>
  <si>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</si>
  <si>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</si>
  <si>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</si>
  <si>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</si>
  <si>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</si>
  <si>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</si>
  <si>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</si>
  <si>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</si>
  <si>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</si>
  <si>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</si>
  <si>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</si>
  <si>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</si>
  <si>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</si>
  <si>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</si>
  <si>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</si>
  <si>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</si>
  <si>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</si>
  <si>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</si>
  <si>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</si>
  <si>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</si>
  <si>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</si>
  <si>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</si>
  <si>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</si>
  <si>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</si>
  <si>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</si>
  <si>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</si>
  <si>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</si>
  <si>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</si>
  <si>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</si>
  <si>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</si>
  <si>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</si>
  <si>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</si>
  <si>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</si>
  <si>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</si>
  <si>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</si>
  <si>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</si>
  <si>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</si>
  <si>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</si>
  <si>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</si>
  <si>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</si>
  <si>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</si>
  <si>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</si>
  <si>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</si>
  <si>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</si>
  <si>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</si>
  <si>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</si>
  <si>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</si>
  <si>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</si>
  <si>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</si>
  <si>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</si>
  <si>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</si>
  <si>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</si>
  <si>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</si>
  <si>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</si>
  <si>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</si>
  <si>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</si>
  <si>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</si>
  <si>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</si>
  <si>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</si>
  <si>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</si>
  <si>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</si>
  <si>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</si>
  <si>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</si>
  <si>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</si>
  <si>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</si>
  <si>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</si>
  <si>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</si>
  <si>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</si>
  <si>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</si>
  <si>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</si>
  <si>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</si>
  <si>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</si>
  <si>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</si>
  <si>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</si>
  <si>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</si>
  <si>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</si>
  <si>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</si>
  <si>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</si>
  <si>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</si>
  <si>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</si>
  <si>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</si>
  <si>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</si>
  <si>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</si>
  <si>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</si>
  <si>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</si>
  <si>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</si>
  <si>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</si>
  <si>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</si>
  <si>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</si>
  <si>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</si>
  <si>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</si>
  <si>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</si>
  <si>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</si>
  <si>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</si>
  <si>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</si>
  <si>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</si>
  <si>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</si>
  <si>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</si>
  <si>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</si>
  <si>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</si>
  <si>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</si>
  <si>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</si>
  <si>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</si>
  <si>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</si>
  <si>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</si>
  <si>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</si>
  <si>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</si>
  <si>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</si>
  <si>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</si>
  <si>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</si>
  <si>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</si>
  <si>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</si>
  <si>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</si>
  <si>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</si>
  <si>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</si>
  <si>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</si>
  <si>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</si>
  <si>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</si>
  <si>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</si>
  <si>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</si>
  <si>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</si>
  <si>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</si>
  <si>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</si>
  <si>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</si>
  <si>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</si>
  <si>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</si>
  <si>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</si>
  <si>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</si>
  <si>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</si>
  <si>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</si>
  <si>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</si>
  <si>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</si>
  <si>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</si>
  <si>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</si>
  <si>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</si>
  <si>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</si>
  <si>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</si>
  <si>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</si>
  <si>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</si>
  <si>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</si>
  <si>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</si>
  <si>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</si>
  <si>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</si>
  <si>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</si>
  <si>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</si>
  <si>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</si>
  <si>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</si>
  <si>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</si>
  <si>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</si>
  <si>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</si>
  <si>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</si>
  <si>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</si>
  <si>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</si>
  <si>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</si>
  <si>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</si>
  <si>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</si>
  <si>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</si>
  <si>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</si>
  <si>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</si>
  <si>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</si>
  <si>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</si>
  <si>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</si>
  <si>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</si>
  <si>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</si>
  <si>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</si>
  <si>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</si>
  <si>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</si>
  <si>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</si>
  <si>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</si>
  <si>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</si>
  <si>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</si>
  <si>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</si>
  <si>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</si>
  <si>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t>
  </si>
  <si>
    <t>Пермский край, Чернушинский городской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</si>
  <si>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</si>
  <si>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</si>
  <si>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</si>
  <si>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</si>
  <si>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</si>
  <si>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</si>
  <si>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</si>
  <si>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</si>
  <si>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</si>
  <si>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</si>
  <si>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</si>
  <si>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</si>
  <si>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</si>
  <si>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</si>
  <si>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</si>
  <si>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</si>
  <si>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</si>
  <si>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</si>
  <si>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</si>
  <si>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2025 год</t>
  </si>
  <si>
    <t>0,12 млн руб с НДС</t>
  </si>
  <si>
    <t>0,1 млн руб без НДС</t>
  </si>
  <si>
    <t>МВ×А-0;км ЛЭП-0;т.у.-11;шт.-0</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</si>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</sst>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2568428.1151500256</c:v>
                </c:pt>
                <c:pt idx="3">
                  <c:v>4309610.6525032334</c:v>
                </c:pt>
                <c:pt idx="4">
                  <c:v>6221005.9777552271</c:v>
                </c:pt>
                <c:pt idx="5">
                  <c:v>8319569.1803627498</c:v>
                </c:pt>
                <c:pt idx="6">
                  <c:v>10623967.983138002</c:v>
                </c:pt>
                <c:pt idx="7">
                  <c:v>13154757.81338183</c:v>
                </c:pt>
                <c:pt idx="8">
                  <c:v>15934574.95054616</c:v>
                </c:pt>
                <c:pt idx="9">
                  <c:v>18988349.632307749</c:v>
                </c:pt>
                <c:pt idx="10">
                  <c:v>22343541.198160421</c:v>
                </c:pt>
                <c:pt idx="11">
                  <c:v>26030397.567637876</c:v>
                </c:pt>
                <c:pt idx="12">
                  <c:v>30082241.591262311</c:v>
                </c:pt>
                <c:pt idx="13">
                  <c:v>34535787.078707546</c:v>
                </c:pt>
                <c:pt idx="14">
                  <c:v>39431487.603159174</c:v>
                </c:pt>
                <c:pt idx="15">
                  <c:v>44813921.50642442</c:v>
                </c:pt>
                <c:pt idx="16">
                  <c:v>50732216.88928277</c:v>
                </c:pt>
              </c:numCache>
            </c:numRef>
          </c:val>
          <c:smooth val="0"/>
          <c:extLst>
            <c:ext xmlns:c16="http://schemas.microsoft.com/office/drawing/2014/chart" uri="{C3380CC4-5D6E-409C-BE32-E72D297353CC}">
              <c16:uniqueId val="{00000000-E95B-4A8C-A164-E9EE83AAB05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1408011.3807746174</c:v>
                </c:pt>
                <c:pt idx="3">
                  <c:v>1363601.3292765357</c:v>
                </c:pt>
                <c:pt idx="4">
                  <c:v>1324692.8403427235</c:v>
                </c:pt>
                <c:pt idx="5">
                  <c:v>1287088.1133780037</c:v>
                </c:pt>
                <c:pt idx="6">
                  <c:v>1250735.3467115019</c:v>
                </c:pt>
                <c:pt idx="7">
                  <c:v>1215585.2445054827</c:v>
                </c:pt>
                <c:pt idx="8">
                  <c:v>1181590.8618196277</c:v>
                </c:pt>
                <c:pt idx="9">
                  <c:v>1148707.4620223457</c:v>
                </c:pt>
                <c:pt idx="10">
                  <c:v>1116892.3853653094</c:v>
                </c:pt>
                <c:pt idx="11">
                  <c:v>1086104.9276626478</c:v>
                </c:pt>
                <c:pt idx="12">
                  <c:v>1056306.2281276425</c:v>
                </c:pt>
                <c:pt idx="13">
                  <c:v>1027459.1655188752</c:v>
                </c:pt>
                <c:pt idx="14">
                  <c:v>999528.26183602214</c:v>
                </c:pt>
                <c:pt idx="15">
                  <c:v>972479.59288403555</c:v>
                </c:pt>
                <c:pt idx="16">
                  <c:v>946280.70509439334</c:v>
                </c:pt>
              </c:numCache>
            </c:numRef>
          </c:val>
          <c:smooth val="0"/>
          <c:extLst>
            <c:ext xmlns:c16="http://schemas.microsoft.com/office/drawing/2014/chart" uri="{C3380CC4-5D6E-409C-BE32-E72D297353CC}">
              <c16:uniqueId val="{00000001-E95B-4A8C-A164-E9EE83AAB05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547</v>
      </c>
    </row>
    <row r="49" spans="1:3" ht="31.5" x14ac:dyDescent="0.25">
      <c r="A49" s="18" t="s">
        <v>61</v>
      </c>
      <c r="B49" s="24" t="s">
        <v>62</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8.2163628000000006</v>
      </c>
      <c r="E24" s="196">
        <v>8.2163628000000006</v>
      </c>
      <c r="F24" s="197">
        <v>8.2163628000000006</v>
      </c>
      <c r="G24" s="196">
        <v>0</v>
      </c>
      <c r="H24" s="196">
        <v>0</v>
      </c>
      <c r="I24" s="196">
        <v>0</v>
      </c>
      <c r="J24" s="196">
        <v>8.2163628000000006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8.2163628000000006</v>
      </c>
      <c r="E27" s="26">
        <v>8.2163628000000006</v>
      </c>
      <c r="F27" s="203">
        <v>8.2163628000000006</v>
      </c>
      <c r="G27" s="26">
        <v>0</v>
      </c>
      <c r="H27" s="26">
        <v>0</v>
      </c>
      <c r="I27" s="26">
        <v>0</v>
      </c>
      <c r="J27" s="26">
        <v>8.2163628000000006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6.8469690000000005</v>
      </c>
      <c r="E30" s="200">
        <v>6.8469690000000005</v>
      </c>
      <c r="F30" s="200">
        <v>6.8469690000000005</v>
      </c>
      <c r="G30" s="200">
        <v>0</v>
      </c>
      <c r="H30" s="200">
        <v>0</v>
      </c>
      <c r="I30" s="200">
        <v>0</v>
      </c>
      <c r="J30" s="200">
        <v>6.8469690000000005</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0.34234845000000003</v>
      </c>
      <c r="E31" s="26">
        <v>0.34234845000000003</v>
      </c>
      <c r="F31" s="26">
        <v>0.34234845000000003</v>
      </c>
      <c r="G31" s="200">
        <v>0</v>
      </c>
      <c r="H31" s="26">
        <v>0</v>
      </c>
      <c r="I31" s="26">
        <v>0</v>
      </c>
      <c r="J31" s="200">
        <v>0.34234845000000003</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1.0270453500000001</v>
      </c>
      <c r="E32" s="26">
        <v>1.0270453500000001</v>
      </c>
      <c r="F32" s="26">
        <v>1.0270453500000001</v>
      </c>
      <c r="G32" s="200">
        <v>0</v>
      </c>
      <c r="H32" s="26">
        <v>0</v>
      </c>
      <c r="I32" s="26">
        <v>0</v>
      </c>
      <c r="J32" s="200">
        <v>1.0270453500000001</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5.2721661300000005</v>
      </c>
      <c r="E33" s="26">
        <v>5.2721661300000005</v>
      </c>
      <c r="F33" s="26">
        <v>5.2721661300000005</v>
      </c>
      <c r="G33" s="200">
        <v>0</v>
      </c>
      <c r="H33" s="26">
        <v>0</v>
      </c>
      <c r="I33" s="26">
        <v>0</v>
      </c>
      <c r="J33" s="200">
        <v>5.2721661300000005</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0.20540907</v>
      </c>
      <c r="E34" s="26">
        <v>0.20540907</v>
      </c>
      <c r="F34" s="26">
        <v>0.20540907</v>
      </c>
      <c r="G34" s="200">
        <v>0</v>
      </c>
      <c r="H34" s="26">
        <v>0</v>
      </c>
      <c r="I34" s="26">
        <v>0</v>
      </c>
      <c r="J34" s="200">
        <v>0.20540907</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281</v>
      </c>
      <c r="E42" s="26">
        <v>281</v>
      </c>
      <c r="F42" s="26">
        <v>281</v>
      </c>
      <c r="G42" s="26">
        <v>0</v>
      </c>
      <c r="H42" s="26">
        <v>0</v>
      </c>
      <c r="I42" s="26">
        <v>0</v>
      </c>
      <c r="J42" s="26">
        <v>281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281</v>
      </c>
      <c r="E52" s="200">
        <v>281</v>
      </c>
      <c r="F52" s="200">
        <v>281</v>
      </c>
      <c r="G52" s="200">
        <v>0</v>
      </c>
      <c r="H52" s="200">
        <v>0</v>
      </c>
      <c r="I52" s="200">
        <v>0</v>
      </c>
      <c r="J52" s="200">
        <v>281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6.8469690000000005</v>
      </c>
      <c r="E55" s="200">
        <v>6.8469690000000005</v>
      </c>
      <c r="F55" s="200">
        <v>6.8469690000000005</v>
      </c>
      <c r="G55" s="200">
        <v>0</v>
      </c>
      <c r="H55" s="200">
        <v>0</v>
      </c>
      <c r="I55" s="200">
        <v>0</v>
      </c>
      <c r="J55" s="200">
        <v>6.8469690000000005</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6.8469690000000005</v>
      </c>
      <c r="E56" s="26">
        <v>6.8469690000000005</v>
      </c>
      <c r="F56" s="26">
        <v>6.8469690000000005</v>
      </c>
      <c r="G56" s="26">
        <v>0</v>
      </c>
      <c r="H56" s="26">
        <v>0</v>
      </c>
      <c r="I56" s="26">
        <v>0</v>
      </c>
      <c r="J56" s="26">
        <v>6.8469690000000005</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281</v>
      </c>
      <c r="E61" s="26">
        <v>281</v>
      </c>
      <c r="F61" s="26">
        <v>281</v>
      </c>
      <c r="G61" s="26">
        <v>0</v>
      </c>
      <c r="H61" s="26">
        <v>0</v>
      </c>
      <c r="I61" s="26">
        <v>0</v>
      </c>
      <c r="J61" s="26">
        <v>281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6.8469690000000005</v>
      </c>
      <c r="E64" s="221">
        <v>6.8469690000000005</v>
      </c>
      <c r="F64" s="221">
        <v>6.8469690000000005</v>
      </c>
      <c r="G64" s="221">
        <v>0</v>
      </c>
      <c r="H64" s="221">
        <v>0</v>
      </c>
      <c r="I64" s="221">
        <v>0</v>
      </c>
      <c r="J64" s="221">
        <v>6.8469690000000005</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83</v>
      </c>
      <c r="F26" s="157" t="s">
        <v>83</v>
      </c>
      <c r="G26" s="157">
        <v>0</v>
      </c>
      <c r="H26" s="157" t="s">
        <v>83</v>
      </c>
      <c r="I26" s="157">
        <v>0</v>
      </c>
      <c r="J26" s="157" t="s">
        <v>83</v>
      </c>
      <c r="K26" s="157" t="s">
        <v>83</v>
      </c>
      <c r="L26" s="157">
        <v>281</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550</v>
      </c>
    </row>
    <row r="24" spans="1:2" s="134" customFormat="1" ht="16.5" thickBot="1" x14ac:dyDescent="0.3">
      <c r="A24" s="167" t="s">
        <v>471</v>
      </c>
      <c r="B24" s="168" t="s">
        <v>549</v>
      </c>
    </row>
    <row r="25" spans="1:2" s="134" customFormat="1" ht="16.5" thickBot="1" x14ac:dyDescent="0.3">
      <c r="A25" s="169" t="s">
        <v>472</v>
      </c>
      <c r="B25" s="168">
        <v>2024</v>
      </c>
    </row>
    <row r="26" spans="1:2" s="134" customFormat="1" ht="16.5" thickBot="1" x14ac:dyDescent="0.3">
      <c r="A26" s="170" t="s">
        <v>473</v>
      </c>
      <c r="B26" s="168" t="s">
        <v>527</v>
      </c>
    </row>
    <row r="27" spans="1:2" s="134" customFormat="1" ht="29.25" thickBot="1" x14ac:dyDescent="0.3">
      <c r="A27" s="171" t="s">
        <v>474</v>
      </c>
      <c r="B27" s="168" t="s">
        <v>548</v>
      </c>
    </row>
    <row r="28" spans="1:2" s="134" customFormat="1" ht="16.5" thickBot="1" x14ac:dyDescent="0.3">
      <c r="A28" s="173" t="s">
        <v>475</v>
      </c>
      <c r="B28" s="168" t="s">
        <v>551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543</v>
      </c>
    </row>
    <row r="23" spans="1:3" ht="42.75" customHeight="1" x14ac:dyDescent="0.25">
      <c r="A23" s="49" t="s">
        <v>15</v>
      </c>
      <c r="B23" s="50" t="s">
        <v>137</v>
      </c>
      <c r="C23" s="25" t="s">
        <v>525</v>
      </c>
    </row>
    <row r="24" spans="1:3" ht="63" customHeight="1" x14ac:dyDescent="0.25">
      <c r="A24" s="49" t="s">
        <v>17</v>
      </c>
      <c r="B24" s="50" t="s">
        <v>138</v>
      </c>
      <c r="C24" s="25" t="s">
        <v>549</v>
      </c>
    </row>
    <row r="25" spans="1:3" ht="63" customHeight="1" x14ac:dyDescent="0.25">
      <c r="A25" s="49" t="s">
        <v>19</v>
      </c>
      <c r="B25" s="50" t="s">
        <v>139</v>
      </c>
      <c r="C25" s="25" t="s">
        <v>189</v>
      </c>
    </row>
    <row r="26" spans="1:3" ht="42.75" customHeight="1" x14ac:dyDescent="0.25">
      <c r="A26" s="49" t="s">
        <v>21</v>
      </c>
      <c r="B26" s="50" t="s">
        <v>140</v>
      </c>
      <c r="C26" s="25" t="s">
        <v>544</v>
      </c>
    </row>
    <row r="27" spans="1:3" ht="42.75" customHeight="1" x14ac:dyDescent="0.25">
      <c r="A27" s="49" t="s">
        <v>23</v>
      </c>
      <c r="B27" s="50" t="s">
        <v>141</v>
      </c>
      <c r="C27" s="25" t="s">
        <v>545</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1006052.6666666665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18362439.100194473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28744.361904761899</v>
      </c>
      <c r="E65" s="109">
        <f t="shared" si="10"/>
        <v>28744.361904761899</v>
      </c>
      <c r="F65" s="109">
        <f t="shared" si="10"/>
        <v>28744.361904761899</v>
      </c>
      <c r="G65" s="109">
        <f t="shared" si="10"/>
        <v>28744.361904761899</v>
      </c>
      <c r="H65" s="109">
        <f t="shared" si="10"/>
        <v>28744.361904761899</v>
      </c>
      <c r="I65" s="109">
        <f t="shared" si="10"/>
        <v>28744.361904761899</v>
      </c>
      <c r="J65" s="109">
        <f t="shared" si="10"/>
        <v>28744.361904761899</v>
      </c>
      <c r="K65" s="109">
        <f t="shared" si="10"/>
        <v>28744.361904761899</v>
      </c>
      <c r="L65" s="109">
        <f t="shared" si="10"/>
        <v>28744.361904761899</v>
      </c>
      <c r="M65" s="109">
        <f t="shared" si="10"/>
        <v>28744.361904761899</v>
      </c>
      <c r="N65" s="109">
        <f t="shared" si="10"/>
        <v>28744.361904761899</v>
      </c>
      <c r="O65" s="109">
        <f t="shared" si="10"/>
        <v>28744.361904761899</v>
      </c>
      <c r="P65" s="109">
        <f t="shared" si="10"/>
        <v>28744.361904761899</v>
      </c>
      <c r="Q65" s="109">
        <f t="shared" si="10"/>
        <v>28744.361904761899</v>
      </c>
      <c r="R65" s="109">
        <f t="shared" si="10"/>
        <v>28744.361904761899</v>
      </c>
      <c r="S65" s="109">
        <f t="shared" si="10"/>
        <v>28744.361904761899</v>
      </c>
      <c r="T65" s="109">
        <f t="shared" si="10"/>
        <v>28744.361904761899</v>
      </c>
      <c r="U65" s="109">
        <f t="shared" si="10"/>
        <v>28744.361904761899</v>
      </c>
      <c r="V65" s="109">
        <f t="shared" si="10"/>
        <v>28744.361904761899</v>
      </c>
      <c r="W65" s="109">
        <f t="shared" si="10"/>
        <v>28744.361904761899</v>
      </c>
    </row>
    <row r="66" spans="1:23" ht="11.25" customHeight="1" x14ac:dyDescent="0.25">
      <c r="A66" s="74" t="s">
        <v>237</v>
      </c>
      <c r="B66" s="109">
        <f>IF(AND(B45&gt;$B$92,B45&lt;=$B$92+$B$27),B65,0)</f>
        <v>0</v>
      </c>
      <c r="C66" s="109">
        <f t="shared" ref="C66:W66" si="11">IF(AND(C45&gt;$B$92,C45&lt;=$B$92+$B$27),C65+B66,0)</f>
        <v>0</v>
      </c>
      <c r="D66" s="109">
        <f t="shared" si="11"/>
        <v>28744.361904761899</v>
      </c>
      <c r="E66" s="109">
        <f t="shared" si="11"/>
        <v>57488.723809523799</v>
      </c>
      <c r="F66" s="109">
        <f t="shared" si="11"/>
        <v>86233.085714285698</v>
      </c>
      <c r="G66" s="109">
        <f t="shared" si="11"/>
        <v>114977.4476190476</v>
      </c>
      <c r="H66" s="109">
        <f t="shared" si="11"/>
        <v>143721.8095238095</v>
      </c>
      <c r="I66" s="109">
        <f t="shared" si="11"/>
        <v>172466.1714285714</v>
      </c>
      <c r="J66" s="109">
        <f t="shared" si="11"/>
        <v>201210.5333333333</v>
      </c>
      <c r="K66" s="109">
        <f t="shared" si="11"/>
        <v>229954.8952380952</v>
      </c>
      <c r="L66" s="109">
        <f t="shared" si="11"/>
        <v>258699.2571428571</v>
      </c>
      <c r="M66" s="109">
        <f t="shared" si="11"/>
        <v>287443.61904761899</v>
      </c>
      <c r="N66" s="109">
        <f t="shared" si="11"/>
        <v>316187.98095238092</v>
      </c>
      <c r="O66" s="109">
        <f t="shared" si="11"/>
        <v>344932.34285714279</v>
      </c>
      <c r="P66" s="109">
        <f t="shared" si="11"/>
        <v>373676.70476190466</v>
      </c>
      <c r="Q66" s="109">
        <f t="shared" si="11"/>
        <v>402421.06666666653</v>
      </c>
      <c r="R66" s="109">
        <f t="shared" si="11"/>
        <v>431165.42857142841</v>
      </c>
      <c r="S66" s="109">
        <f t="shared" si="11"/>
        <v>459909.79047619028</v>
      </c>
      <c r="T66" s="109">
        <f t="shared" si="11"/>
        <v>488654.15238095215</v>
      </c>
      <c r="U66" s="109">
        <f t="shared" si="11"/>
        <v>517398.51428571402</v>
      </c>
      <c r="V66" s="109">
        <f t="shared" si="11"/>
        <v>546142.87619047589</v>
      </c>
      <c r="W66" s="109">
        <f t="shared" si="11"/>
        <v>574887.23809523776</v>
      </c>
    </row>
    <row r="67" spans="1:23" ht="25.5" customHeight="1" x14ac:dyDescent="0.25">
      <c r="A67" s="110" t="s">
        <v>238</v>
      </c>
      <c r="B67" s="106">
        <f t="shared" ref="B67:W67" si="12">B64-B65</f>
        <v>0</v>
      </c>
      <c r="C67" s="106">
        <f t="shared" si="12"/>
        <v>1867174.4212495829</v>
      </c>
      <c r="D67" s="106">
        <f>D64-D65</f>
        <v>1969286.262557928</v>
      </c>
      <c r="E67" s="106">
        <f t="shared" si="12"/>
        <v>2165012.1969272075</v>
      </c>
      <c r="F67" s="106">
        <f t="shared" si="12"/>
        <v>2380212.4747298621</v>
      </c>
      <c r="G67" s="106">
        <f t="shared" si="12"/>
        <v>2616852.2598373806</v>
      </c>
      <c r="H67" s="106">
        <f t="shared" si="12"/>
        <v>2877097.4336330635</v>
      </c>
      <c r="I67" s="106">
        <f t="shared" si="12"/>
        <v>3163335.3051887872</v>
      </c>
      <c r="J67" s="106">
        <f t="shared" si="12"/>
        <v>3478197.4762815456</v>
      </c>
      <c r="K67" s="106">
        <f t="shared" si="12"/>
        <v>3824585.0869786632</v>
      </c>
      <c r="L67" s="106">
        <f t="shared" si="12"/>
        <v>4205696.6912949095</v>
      </c>
      <c r="M67" s="106">
        <f t="shared" si="12"/>
        <v>4625059.0387137057</v>
      </c>
      <c r="N67" s="106">
        <f t="shared" si="12"/>
        <v>5086561.0664352775</v>
      </c>
      <c r="O67" s="106">
        <f t="shared" si="12"/>
        <v>5594491.4393619066</v>
      </c>
      <c r="P67" s="106">
        <f t="shared" si="12"/>
        <v>6153580.0103815198</v>
      </c>
      <c r="Q67" s="106">
        <f t="shared" si="12"/>
        <v>6769043.6128267469</v>
      </c>
      <c r="R67" s="106">
        <f t="shared" si="12"/>
        <v>7446636.6404675832</v>
      </c>
      <c r="S67" s="106">
        <f t="shared" si="12"/>
        <v>8192706.9184842957</v>
      </c>
      <c r="T67" s="106">
        <f t="shared" si="12"/>
        <v>9014257.4220528603</v>
      </c>
      <c r="U67" s="106">
        <f t="shared" si="12"/>
        <v>9919014.4580000918</v>
      </c>
      <c r="V67" s="106">
        <f t="shared" si="12"/>
        <v>10915502.990048841</v>
      </c>
      <c r="W67" s="106">
        <f t="shared" si="12"/>
        <v>12013129.860139392</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1969286.262557928</v>
      </c>
      <c r="E69" s="105">
        <f>E67+E68</f>
        <v>2165012.1969272075</v>
      </c>
      <c r="F69" s="105">
        <f t="shared" ref="F69:W69" si="14">F67-F68</f>
        <v>2380212.4747298621</v>
      </c>
      <c r="G69" s="105">
        <f t="shared" si="14"/>
        <v>2616852.2598373806</v>
      </c>
      <c r="H69" s="105">
        <f t="shared" si="14"/>
        <v>2877097.4336330635</v>
      </c>
      <c r="I69" s="105">
        <f t="shared" si="14"/>
        <v>3163335.3051887872</v>
      </c>
      <c r="J69" s="105">
        <f t="shared" si="14"/>
        <v>3478197.4762815456</v>
      </c>
      <c r="K69" s="105">
        <f t="shared" si="14"/>
        <v>3824585.0869786632</v>
      </c>
      <c r="L69" s="105">
        <f t="shared" si="14"/>
        <v>4205696.6912949095</v>
      </c>
      <c r="M69" s="105">
        <f t="shared" si="14"/>
        <v>4625059.0387137057</v>
      </c>
      <c r="N69" s="105">
        <f t="shared" si="14"/>
        <v>5086561.0664352775</v>
      </c>
      <c r="O69" s="105">
        <f t="shared" si="14"/>
        <v>5594491.4393619066</v>
      </c>
      <c r="P69" s="105">
        <f t="shared" si="14"/>
        <v>6153580.0103815198</v>
      </c>
      <c r="Q69" s="105">
        <f t="shared" si="14"/>
        <v>6769043.6128267469</v>
      </c>
      <c r="R69" s="105">
        <f t="shared" si="14"/>
        <v>7446636.6404675832</v>
      </c>
      <c r="S69" s="105">
        <f t="shared" si="14"/>
        <v>8192706.9184842957</v>
      </c>
      <c r="T69" s="105">
        <f t="shared" si="14"/>
        <v>9014257.4220528603</v>
      </c>
      <c r="U69" s="105">
        <f t="shared" si="14"/>
        <v>9919014.4580000918</v>
      </c>
      <c r="V69" s="105">
        <f t="shared" si="14"/>
        <v>10915502.990048841</v>
      </c>
      <c r="W69" s="105">
        <f t="shared" si="14"/>
        <v>12013129.860139392</v>
      </c>
    </row>
    <row r="70" spans="1:23" ht="12" customHeight="1" x14ac:dyDescent="0.25">
      <c r="A70" s="74" t="s">
        <v>208</v>
      </c>
      <c r="B70" s="102">
        <f t="shared" ref="B70:W70" si="15">-IF(B69&gt;0, B69*$B$35, 0)</f>
        <v>0</v>
      </c>
      <c r="C70" s="102">
        <f t="shared" si="15"/>
        <v>-373434.88424991659</v>
      </c>
      <c r="D70" s="102">
        <f t="shared" si="15"/>
        <v>-393857.2525115856</v>
      </c>
      <c r="E70" s="102">
        <f t="shared" si="15"/>
        <v>-433002.43938544154</v>
      </c>
      <c r="F70" s="102">
        <f t="shared" si="15"/>
        <v>-476042.49494597246</v>
      </c>
      <c r="G70" s="102">
        <f t="shared" si="15"/>
        <v>-523370.45196747617</v>
      </c>
      <c r="H70" s="102">
        <f t="shared" si="15"/>
        <v>-575419.48672661267</v>
      </c>
      <c r="I70" s="102">
        <f t="shared" si="15"/>
        <v>-632667.06103775743</v>
      </c>
      <c r="J70" s="102">
        <f t="shared" si="15"/>
        <v>-695639.49525630916</v>
      </c>
      <c r="K70" s="102">
        <f t="shared" si="15"/>
        <v>-764917.01739573269</v>
      </c>
      <c r="L70" s="102">
        <f t="shared" si="15"/>
        <v>-841139.33825898194</v>
      </c>
      <c r="M70" s="102">
        <f t="shared" si="15"/>
        <v>-925011.80774274119</v>
      </c>
      <c r="N70" s="102">
        <f t="shared" si="15"/>
        <v>-1017312.2132870555</v>
      </c>
      <c r="O70" s="102">
        <f t="shared" si="15"/>
        <v>-1118898.2878723813</v>
      </c>
      <c r="P70" s="102">
        <f t="shared" si="15"/>
        <v>-1230716.0020763041</v>
      </c>
      <c r="Q70" s="102">
        <f t="shared" si="15"/>
        <v>-1353808.7225653494</v>
      </c>
      <c r="R70" s="102">
        <f t="shared" si="15"/>
        <v>-1489327.3280935166</v>
      </c>
      <c r="S70" s="102">
        <f t="shared" si="15"/>
        <v>-1638541.3836968592</v>
      </c>
      <c r="T70" s="102">
        <f t="shared" si="15"/>
        <v>-1802851.4844105721</v>
      </c>
      <c r="U70" s="102">
        <f t="shared" si="15"/>
        <v>-1983802.8916000184</v>
      </c>
      <c r="V70" s="102">
        <f t="shared" si="15"/>
        <v>-2183100.5980097684</v>
      </c>
      <c r="W70" s="102">
        <f t="shared" si="15"/>
        <v>-2402625.9720278787</v>
      </c>
    </row>
    <row r="71" spans="1:23" ht="12.75" customHeight="1" thickBot="1" x14ac:dyDescent="0.3">
      <c r="A71" s="111" t="s">
        <v>241</v>
      </c>
      <c r="B71" s="112">
        <f t="shared" ref="B71:W71" si="16">B69+B70</f>
        <v>0</v>
      </c>
      <c r="C71" s="112">
        <f>C69+C70</f>
        <v>1493739.5369996664</v>
      </c>
      <c r="D71" s="112">
        <f t="shared" si="16"/>
        <v>1575429.0100463424</v>
      </c>
      <c r="E71" s="112">
        <f t="shared" si="16"/>
        <v>1732009.7575417659</v>
      </c>
      <c r="F71" s="112">
        <f t="shared" si="16"/>
        <v>1904169.9797838896</v>
      </c>
      <c r="G71" s="112">
        <f t="shared" si="16"/>
        <v>2093481.8078699044</v>
      </c>
      <c r="H71" s="112">
        <f t="shared" si="16"/>
        <v>2301677.9469064507</v>
      </c>
      <c r="I71" s="112">
        <f t="shared" si="16"/>
        <v>2530668.2441510297</v>
      </c>
      <c r="J71" s="112">
        <f t="shared" si="16"/>
        <v>2782557.9810252367</v>
      </c>
      <c r="K71" s="112">
        <f t="shared" si="16"/>
        <v>3059668.0695829308</v>
      </c>
      <c r="L71" s="112">
        <f t="shared" si="16"/>
        <v>3364557.3530359278</v>
      </c>
      <c r="M71" s="112">
        <f t="shared" si="16"/>
        <v>3700047.2309709648</v>
      </c>
      <c r="N71" s="112">
        <f t="shared" si="16"/>
        <v>4069248.853148222</v>
      </c>
      <c r="O71" s="112">
        <f t="shared" si="16"/>
        <v>4475593.1514895251</v>
      </c>
      <c r="P71" s="112">
        <f t="shared" si="16"/>
        <v>4922864.0083052162</v>
      </c>
      <c r="Q71" s="112">
        <f t="shared" si="16"/>
        <v>5415234.8902613977</v>
      </c>
      <c r="R71" s="112">
        <f t="shared" si="16"/>
        <v>5957309.3123740666</v>
      </c>
      <c r="S71" s="112">
        <f t="shared" si="16"/>
        <v>6554165.5347874369</v>
      </c>
      <c r="T71" s="112">
        <f t="shared" si="16"/>
        <v>7211405.9376422884</v>
      </c>
      <c r="U71" s="112">
        <f t="shared" si="16"/>
        <v>7935211.5664000735</v>
      </c>
      <c r="V71" s="112">
        <f t="shared" si="16"/>
        <v>8732402.3920390718</v>
      </c>
      <c r="W71" s="112">
        <f t="shared" si="16"/>
        <v>9610503.8881115131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1969286.262557928</v>
      </c>
      <c r="E74" s="106">
        <f t="shared" si="18"/>
        <v>2165012.1969272075</v>
      </c>
      <c r="F74" s="106">
        <f t="shared" si="18"/>
        <v>2380212.4747298621</v>
      </c>
      <c r="G74" s="106">
        <f t="shared" si="18"/>
        <v>2616852.2598373806</v>
      </c>
      <c r="H74" s="106">
        <f t="shared" si="18"/>
        <v>2877097.4336330635</v>
      </c>
      <c r="I74" s="106">
        <f t="shared" si="18"/>
        <v>3163335.3051887872</v>
      </c>
      <c r="J74" s="106">
        <f t="shared" si="18"/>
        <v>3478197.4762815456</v>
      </c>
      <c r="K74" s="106">
        <f t="shared" si="18"/>
        <v>3824585.0869786632</v>
      </c>
      <c r="L74" s="106">
        <f t="shared" si="18"/>
        <v>4205696.6912949095</v>
      </c>
      <c r="M74" s="106">
        <f t="shared" si="18"/>
        <v>4625059.0387137057</v>
      </c>
      <c r="N74" s="106">
        <f t="shared" si="18"/>
        <v>5086561.0664352775</v>
      </c>
      <c r="O74" s="106">
        <f t="shared" si="18"/>
        <v>5594491.4393619066</v>
      </c>
      <c r="P74" s="106">
        <f t="shared" si="18"/>
        <v>6153580.0103815198</v>
      </c>
      <c r="Q74" s="106">
        <f t="shared" si="18"/>
        <v>6769043.6128267469</v>
      </c>
      <c r="R74" s="106">
        <f t="shared" si="18"/>
        <v>7446636.6404675832</v>
      </c>
      <c r="S74" s="106">
        <f t="shared" si="18"/>
        <v>8192706.9184842957</v>
      </c>
      <c r="T74" s="106">
        <f t="shared" si="18"/>
        <v>9014257.4220528603</v>
      </c>
      <c r="U74" s="106">
        <f t="shared" si="18"/>
        <v>9919014.4580000918</v>
      </c>
      <c r="V74" s="106">
        <f t="shared" si="18"/>
        <v>10915502.990048841</v>
      </c>
      <c r="W74" s="106">
        <f t="shared" si="18"/>
        <v>12013129.860139392</v>
      </c>
    </row>
    <row r="75" spans="1:23" ht="12" customHeight="1" x14ac:dyDescent="0.25">
      <c r="A75" s="74" t="s">
        <v>236</v>
      </c>
      <c r="B75" s="102">
        <f t="shared" ref="B75:W75" si="19">B65</f>
        <v>0</v>
      </c>
      <c r="C75" s="102">
        <f t="shared" si="19"/>
        <v>0</v>
      </c>
      <c r="D75" s="102">
        <f t="shared" si="19"/>
        <v>28744.361904761899</v>
      </c>
      <c r="E75" s="102">
        <f t="shared" si="19"/>
        <v>28744.361904761899</v>
      </c>
      <c r="F75" s="102">
        <f t="shared" si="19"/>
        <v>28744.361904761899</v>
      </c>
      <c r="G75" s="102">
        <f t="shared" si="19"/>
        <v>28744.361904761899</v>
      </c>
      <c r="H75" s="102">
        <f t="shared" si="19"/>
        <v>28744.361904761899</v>
      </c>
      <c r="I75" s="102">
        <f t="shared" si="19"/>
        <v>28744.361904761899</v>
      </c>
      <c r="J75" s="102">
        <f t="shared" si="19"/>
        <v>28744.361904761899</v>
      </c>
      <c r="K75" s="102">
        <f t="shared" si="19"/>
        <v>28744.361904761899</v>
      </c>
      <c r="L75" s="102">
        <f t="shared" si="19"/>
        <v>28744.361904761899</v>
      </c>
      <c r="M75" s="102">
        <f t="shared" si="19"/>
        <v>28744.361904761899</v>
      </c>
      <c r="N75" s="102">
        <f t="shared" si="19"/>
        <v>28744.361904761899</v>
      </c>
      <c r="O75" s="102">
        <f t="shared" si="19"/>
        <v>28744.361904761899</v>
      </c>
      <c r="P75" s="102">
        <f t="shared" si="19"/>
        <v>28744.361904761899</v>
      </c>
      <c r="Q75" s="102">
        <f t="shared" si="19"/>
        <v>28744.361904761899</v>
      </c>
      <c r="R75" s="102">
        <f t="shared" si="19"/>
        <v>28744.361904761899</v>
      </c>
      <c r="S75" s="102">
        <f t="shared" si="19"/>
        <v>28744.361904761899</v>
      </c>
      <c r="T75" s="102">
        <f t="shared" si="19"/>
        <v>28744.361904761899</v>
      </c>
      <c r="U75" s="102">
        <f t="shared" si="19"/>
        <v>28744.361904761899</v>
      </c>
      <c r="V75" s="102">
        <f t="shared" si="19"/>
        <v>28744.361904761899</v>
      </c>
      <c r="W75" s="102">
        <f t="shared" si="19"/>
        <v>28744.361904761899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-393857.25251158554</v>
      </c>
      <c r="E77" s="109">
        <f>IF(SUM($B$70:E70)+SUM($B$77:D77)&gt;0,0,SUM($B$70:E70)-SUM($B$77:D77))</f>
        <v>-433002.4393854416</v>
      </c>
      <c r="F77" s="109">
        <f>IF(SUM($B$70:F70)+SUM($B$77:E77)&gt;0,0,SUM($B$70:F70)-SUM($B$77:E77))</f>
        <v>-476042.49494597246</v>
      </c>
      <c r="G77" s="109">
        <f>IF(SUM($B$70:G70)+SUM($B$77:F77)&gt;0,0,SUM($B$70:G70)-SUM($B$77:F77))</f>
        <v>-523370.4519674764</v>
      </c>
      <c r="H77" s="109">
        <f>IF(SUM($B$70:H70)+SUM($B$77:G77)&gt;0,0,SUM($B$70:H70)-SUM($B$77:G77))</f>
        <v>-575419.48672661278</v>
      </c>
      <c r="I77" s="109">
        <f>IF(SUM($B$70:I70)+SUM($B$77:H77)&gt;0,0,SUM($B$70:I70)-SUM($B$77:H77))</f>
        <v>-632667.06103775743</v>
      </c>
      <c r="J77" s="109">
        <f>IF(SUM($B$70:J70)+SUM($B$77:I77)&gt;0,0,SUM($B$70:J70)-SUM($B$77:I77))</f>
        <v>-695639.4952563094</v>
      </c>
      <c r="K77" s="109">
        <f>IF(SUM($B$70:K70)+SUM($B$77:J77)&gt;0,0,SUM($B$70:K70)-SUM($B$77:J77))</f>
        <v>-764917.01739573292</v>
      </c>
      <c r="L77" s="109">
        <f>IF(SUM($B$70:L70)+SUM($B$77:K77)&gt;0,0,SUM($B$70:L70)-SUM($B$77:K77))</f>
        <v>-841139.3382589817</v>
      </c>
      <c r="M77" s="109">
        <f>IF(SUM($B$70:M70)+SUM($B$77:L77)&gt;0,0,SUM($B$70:M70)-SUM($B$77:L77))</f>
        <v>-925011.80774274096</v>
      </c>
      <c r="N77" s="109">
        <f>IF(SUM($B$70:N70)+SUM($B$77:M77)&gt;0,0,SUM($B$70:N70)-SUM($B$77:M77))</f>
        <v>-1017312.2132870555</v>
      </c>
      <c r="O77" s="109">
        <f>IF(SUM($B$70:O70)+SUM($B$77:N77)&gt;0,0,SUM($B$70:O70)-SUM($B$77:N77))</f>
        <v>-1118898.2878723806</v>
      </c>
      <c r="P77" s="109">
        <f>IF(SUM($B$70:P70)+SUM($B$77:O77)&gt;0,0,SUM($B$70:P70)-SUM($B$77:O77))</f>
        <v>-1230716.0020763036</v>
      </c>
      <c r="Q77" s="109">
        <f>IF(SUM($B$70:Q70)+SUM($B$77:P77)&gt;0,0,SUM($B$70:Q70)-SUM($B$77:P77))</f>
        <v>-1353808.7225653492</v>
      </c>
      <c r="R77" s="109">
        <f>IF(SUM($B$70:R70)+SUM($B$77:Q77)&gt;0,0,SUM($B$70:R70)-SUM($B$77:Q77))</f>
        <v>-1489327.3280935157</v>
      </c>
      <c r="S77" s="109">
        <f>IF(SUM($B$70:S70)+SUM($B$77:R77)&gt;0,0,SUM($B$70:S70)-SUM($B$77:R77))</f>
        <v>-1638541.3836968597</v>
      </c>
      <c r="T77" s="109">
        <f>IF(SUM($B$70:T70)+SUM($B$77:S77)&gt;0,0,SUM($B$70:T70)-SUM($B$77:S77))</f>
        <v>-1802851.4844105728</v>
      </c>
      <c r="U77" s="109">
        <f>IF(SUM($B$70:U70)+SUM($B$77:T77)&gt;0,0,SUM($B$70:U70)-SUM($B$77:T77))</f>
        <v>-1983802.8916000184</v>
      </c>
      <c r="V77" s="109">
        <f>IF(SUM($B$70:V70)+SUM($B$77:U77)&gt;0,0,SUM($B$70:V70)-SUM($B$77:U77))</f>
        <v>-2183100.5980097689</v>
      </c>
      <c r="W77" s="109">
        <f>IF(SUM($B$70:W70)+SUM($B$77:V77)&gt;0,0,SUM($B$70:W70)-SUM($B$77:V77))</f>
        <v>-2402625.9720278792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1591052.8602753177</v>
      </c>
      <c r="E82" s="106">
        <f t="shared" si="24"/>
        <v>1741182.5373532078</v>
      </c>
      <c r="F82" s="106">
        <f t="shared" si="24"/>
        <v>1911395.325251994</v>
      </c>
      <c r="G82" s="106">
        <f t="shared" si="24"/>
        <v>2098563.2026075223</v>
      </c>
      <c r="H82" s="106">
        <f t="shared" si="24"/>
        <v>2304398.8027752521</v>
      </c>
      <c r="I82" s="106">
        <f t="shared" si="24"/>
        <v>2530789.8302438273</v>
      </c>
      <c r="J82" s="106">
        <f t="shared" si="24"/>
        <v>2779817.1371643301</v>
      </c>
      <c r="K82" s="106">
        <f t="shared" si="24"/>
        <v>3053774.6817615884</v>
      </c>
      <c r="L82" s="106">
        <f t="shared" si="24"/>
        <v>3355191.5658526728</v>
      </c>
      <c r="M82" s="106">
        <f t="shared" si="24"/>
        <v>3686856.369477455</v>
      </c>
      <c r="N82" s="106">
        <f t="shared" si="24"/>
        <v>4051844.0236244346</v>
      </c>
      <c r="O82" s="106">
        <f t="shared" si="24"/>
        <v>4453545.4874452325</v>
      </c>
      <c r="P82" s="106">
        <f t="shared" si="24"/>
        <v>4895700.5244516246</v>
      </c>
      <c r="Q82" s="106">
        <f t="shared" si="24"/>
        <v>5382433.9032652453</v>
      </c>
      <c r="R82" s="106">
        <f t="shared" si="24"/>
        <v>5918295.3828583537</v>
      </c>
      <c r="S82" s="106">
        <f t="shared" si="24"/>
        <v>6508303.8802341344</v>
      </c>
      <c r="T82" s="106">
        <f t="shared" si="24"/>
        <v>7157996.2605338013</v>
      </c>
      <c r="U82" s="106">
        <f t="shared" si="24"/>
        <v>7873481.236053721</v>
      </c>
      <c r="V82" s="106">
        <f t="shared" si="24"/>
        <v>8661498.9120825678</v>
      </c>
      <c r="W82" s="106">
        <f t="shared" si="24"/>
        <v>9529486.5743508283</v>
      </c>
    </row>
    <row r="83" spans="1:23" ht="12" customHeight="1" x14ac:dyDescent="0.25">
      <c r="A83" s="94" t="s">
        <v>248</v>
      </c>
      <c r="B83" s="106">
        <f>SUM($B$82:B82)</f>
        <v>0</v>
      </c>
      <c r="C83" s="106">
        <f>SUM(B82:C82)</f>
        <v>977375.2548747079</v>
      </c>
      <c r="D83" s="106">
        <f>SUM(B82:D82)</f>
        <v>2568428.1151500256</v>
      </c>
      <c r="E83" s="106">
        <f>SUM($B$82:E82)</f>
        <v>4309610.6525032334</v>
      </c>
      <c r="F83" s="106">
        <f>SUM($B$82:F82)</f>
        <v>6221005.9777552271</v>
      </c>
      <c r="G83" s="106">
        <f>SUM($B$82:G82)</f>
        <v>8319569.1803627498</v>
      </c>
      <c r="H83" s="106">
        <f>SUM($B$82:H82)</f>
        <v>10623967.983138002</v>
      </c>
      <c r="I83" s="106">
        <f>SUM($B$82:I82)</f>
        <v>13154757.81338183</v>
      </c>
      <c r="J83" s="106">
        <f>SUM($B$82:J82)</f>
        <v>15934574.95054616</v>
      </c>
      <c r="K83" s="106">
        <f>SUM($B$82:K82)</f>
        <v>18988349.632307749</v>
      </c>
      <c r="L83" s="106">
        <f>SUM($B$82:L82)</f>
        <v>22343541.198160421</v>
      </c>
      <c r="M83" s="106">
        <f>SUM($B$82:M82)</f>
        <v>26030397.567637876</v>
      </c>
      <c r="N83" s="106">
        <f>SUM($B$82:N82)</f>
        <v>30082241.591262311</v>
      </c>
      <c r="O83" s="106">
        <f>SUM($B$82:O82)</f>
        <v>34535787.078707546</v>
      </c>
      <c r="P83" s="106">
        <f>SUM($B$82:P82)</f>
        <v>39431487.603159174</v>
      </c>
      <c r="Q83" s="106">
        <f>SUM($B$82:Q82)</f>
        <v>44813921.50642442</v>
      </c>
      <c r="R83" s="106">
        <f>SUM($B$82:R82)</f>
        <v>50732216.88928277</v>
      </c>
      <c r="S83" s="106">
        <f>SUM($B$82:S82)</f>
        <v>57240520.769516908</v>
      </c>
      <c r="T83" s="106">
        <f>SUM($B$82:T82)</f>
        <v>64398517.03005071</v>
      </c>
      <c r="U83" s="106">
        <f>SUM($B$82:U82)</f>
        <v>72271998.26610443</v>
      </c>
      <c r="V83" s="106">
        <f>SUM($B$82:V82)</f>
        <v>80933497.178186998</v>
      </c>
      <c r="W83" s="106">
        <f>SUM($B$82:W82)</f>
        <v>90462983.752537832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1408011.3807746174</v>
      </c>
      <c r="E85" s="106">
        <f t="shared" si="26"/>
        <v>1363601.3292765357</v>
      </c>
      <c r="F85" s="106">
        <f t="shared" si="26"/>
        <v>1324692.8403427235</v>
      </c>
      <c r="G85" s="106">
        <f t="shared" si="26"/>
        <v>1287088.1133780037</v>
      </c>
      <c r="H85" s="106">
        <f t="shared" si="26"/>
        <v>1250735.3467115019</v>
      </c>
      <c r="I85" s="106">
        <f t="shared" si="26"/>
        <v>1215585.2445054827</v>
      </c>
      <c r="J85" s="106">
        <f t="shared" si="26"/>
        <v>1181590.8618196277</v>
      </c>
      <c r="K85" s="106">
        <f t="shared" si="26"/>
        <v>1148707.4620223457</v>
      </c>
      <c r="L85" s="106">
        <f t="shared" si="26"/>
        <v>1116892.3853653094</v>
      </c>
      <c r="M85" s="106">
        <f t="shared" si="26"/>
        <v>1086104.9276626478</v>
      </c>
      <c r="N85" s="106">
        <f t="shared" si="26"/>
        <v>1056306.2281276425</v>
      </c>
      <c r="O85" s="106">
        <f t="shared" si="26"/>
        <v>1027459.1655188752</v>
      </c>
      <c r="P85" s="106">
        <f t="shared" si="26"/>
        <v>999528.26183602214</v>
      </c>
      <c r="Q85" s="106">
        <f t="shared" si="26"/>
        <v>972479.59288403555</v>
      </c>
      <c r="R85" s="106">
        <f t="shared" si="26"/>
        <v>946280.70509439334</v>
      </c>
      <c r="S85" s="106">
        <f t="shared" si="26"/>
        <v>920900.5380544475</v>
      </c>
      <c r="T85" s="106">
        <f t="shared" si="26"/>
        <v>896309.35225141898</v>
      </c>
      <c r="U85" s="106">
        <f t="shared" si="26"/>
        <v>872478.66158714157</v>
      </c>
      <c r="V85" s="106">
        <f t="shared" si="26"/>
        <v>849381.17026380938</v>
      </c>
      <c r="W85" s="106">
        <f t="shared" si="26"/>
        <v>826990.71368043311</v>
      </c>
    </row>
    <row r="86" spans="1:23" ht="21.75" customHeight="1" x14ac:dyDescent="0.25">
      <c r="A86" s="110" t="s">
        <v>251</v>
      </c>
      <c r="B86" s="106">
        <f>SUM(B85)</f>
        <v>0</v>
      </c>
      <c r="C86" s="106">
        <f t="shared" ref="C86:W86" si="27">C85+B86</f>
        <v>977375.2548747079</v>
      </c>
      <c r="D86" s="106">
        <f t="shared" si="27"/>
        <v>2385386.6356493253</v>
      </c>
      <c r="E86" s="106">
        <f t="shared" si="27"/>
        <v>3748987.964925861</v>
      </c>
      <c r="F86" s="106">
        <f t="shared" si="27"/>
        <v>5073680.8052685848</v>
      </c>
      <c r="G86" s="106">
        <f t="shared" si="27"/>
        <v>6360768.9186465889</v>
      </c>
      <c r="H86" s="106">
        <f t="shared" si="27"/>
        <v>7611504.2653580904</v>
      </c>
      <c r="I86" s="106">
        <f t="shared" si="27"/>
        <v>8827089.5098635741</v>
      </c>
      <c r="J86" s="106">
        <f t="shared" si="27"/>
        <v>10008680.371683203</v>
      </c>
      <c r="K86" s="106">
        <f t="shared" si="27"/>
        <v>11157387.833705548</v>
      </c>
      <c r="L86" s="106">
        <f t="shared" si="27"/>
        <v>12274280.219070857</v>
      </c>
      <c r="M86" s="106">
        <f t="shared" si="27"/>
        <v>13360385.146733506</v>
      </c>
      <c r="N86" s="106">
        <f t="shared" si="27"/>
        <v>14416691.374861147</v>
      </c>
      <c r="O86" s="106">
        <f t="shared" si="27"/>
        <v>15444150.540380023</v>
      </c>
      <c r="P86" s="106">
        <f t="shared" si="27"/>
        <v>16443678.802216046</v>
      </c>
      <c r="Q86" s="106">
        <f t="shared" si="27"/>
        <v>17416158.395100079</v>
      </c>
      <c r="R86" s="106">
        <f t="shared" si="27"/>
        <v>18362439.100194473</v>
      </c>
      <c r="S86" s="106">
        <f t="shared" si="27"/>
        <v>19283339.63824892</v>
      </c>
      <c r="T86" s="106">
        <f t="shared" si="27"/>
        <v>20179648.990500338</v>
      </c>
      <c r="U86" s="106">
        <f t="shared" si="27"/>
        <v>21052127.65208748</v>
      </c>
      <c r="V86" s="106">
        <f t="shared" si="27"/>
        <v>21901508.822351288</v>
      </c>
      <c r="W86" s="106">
        <f t="shared" si="27"/>
        <v>22728499.536031723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552</v>
      </c>
      <c r="F47" s="145" t="s">
        <v>552</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553</v>
      </c>
      <c r="F49" s="145" t="s">
        <v>553</v>
      </c>
      <c r="G49" s="146"/>
      <c r="H49" s="146"/>
      <c r="I49" s="146" t="s">
        <v>258</v>
      </c>
      <c r="J49" s="146" t="s">
        <v>258</v>
      </c>
    </row>
    <row r="50" spans="1:10" s="4" customFormat="1" ht="78.75" x14ac:dyDescent="0.25">
      <c r="A50" s="139" t="s">
        <v>321</v>
      </c>
      <c r="B50" s="148" t="s">
        <v>322</v>
      </c>
      <c r="C50" s="145">
        <v>45641</v>
      </c>
      <c r="D50" s="145">
        <v>45641</v>
      </c>
      <c r="E50" s="145" t="s">
        <v>553</v>
      </c>
      <c r="F50" s="145" t="s">
        <v>553</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2024-10-29T06:53:03Z</dcterms:created>
  <dcterms:modified xsi:type="dcterms:W3CDTF">2025-03-31T05:45:48Z</dcterms:modified>
</cp:coreProperties>
</file>