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120" yWindow="261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60" i="8" s="1"/>
  <c r="C59" i="8"/>
  <c r="C61" i="8"/>
  <c r="C62" i="8"/>
  <c r="C63" i="8"/>
  <c r="D47" i="8"/>
  <c r="D60" i="8" s="1"/>
  <c r="D62" i="8"/>
  <c r="D63" i="8"/>
  <c r="E63" i="8"/>
  <c r="F63" i="8"/>
  <c r="G63" i="8"/>
  <c r="H63" i="8"/>
  <c r="I63" i="8"/>
  <c r="J63" i="8"/>
  <c r="K63" i="8"/>
  <c r="L63" i="8"/>
  <c r="M63" i="8"/>
  <c r="N63" i="8"/>
  <c r="O63" i="8"/>
  <c r="P63" i="8"/>
  <c r="Q63" i="8"/>
  <c r="R63" i="8"/>
  <c r="B48" i="8"/>
  <c r="B57" i="8" s="1"/>
  <c r="B65" i="8"/>
  <c r="B75" i="8" s="1"/>
  <c r="B68" i="8"/>
  <c r="B76" i="8" s="1"/>
  <c r="B81" i="8"/>
  <c r="C48" i="8"/>
  <c r="C57"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s="1"/>
  <c r="F68" i="8"/>
  <c r="F76" i="8" s="1"/>
  <c r="F81" i="8"/>
  <c r="G65" i="8"/>
  <c r="G75" i="8" s="1"/>
  <c r="G68" i="8"/>
  <c r="G76" i="8"/>
  <c r="G81" i="8"/>
  <c r="H65" i="8"/>
  <c r="H75" i="8" s="1"/>
  <c r="H68" i="8"/>
  <c r="H76" i="8" s="1"/>
  <c r="H81" i="8"/>
  <c r="I65" i="8"/>
  <c r="I75" i="8"/>
  <c r="I68" i="8"/>
  <c r="I76" i="8" s="1"/>
  <c r="I81" i="8"/>
  <c r="J65" i="8"/>
  <c r="J75" i="8"/>
  <c r="J68" i="8"/>
  <c r="J76" i="8" s="1"/>
  <c r="J81" i="8"/>
  <c r="K65" i="8"/>
  <c r="K75" i="8"/>
  <c r="K68" i="8"/>
  <c r="K76" i="8"/>
  <c r="K81" i="8"/>
  <c r="L65" i="8"/>
  <c r="L75" i="8" s="1"/>
  <c r="L68" i="8"/>
  <c r="L76" i="8" s="1"/>
  <c r="L81" i="8"/>
  <c r="M65" i="8"/>
  <c r="M75" i="8"/>
  <c r="M68" i="8"/>
  <c r="M76" i="8" s="1"/>
  <c r="M81" i="8"/>
  <c r="N65" i="8"/>
  <c r="N75" i="8"/>
  <c r="N68" i="8"/>
  <c r="N76" i="8" s="1"/>
  <c r="N81" i="8"/>
  <c r="O65" i="8"/>
  <c r="O75" i="8"/>
  <c r="O68" i="8"/>
  <c r="O76" i="8"/>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G66"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58" i="8" l="1"/>
  <c r="C64" i="8" s="1"/>
  <c r="C67" i="8" s="1"/>
  <c r="D48" i="8"/>
  <c r="D57" i="8" s="1"/>
  <c r="D79" i="8" s="1"/>
  <c r="H66" i="8"/>
  <c r="I66" i="8" s="1"/>
  <c r="J66" i="8" s="1"/>
  <c r="K66" i="8" s="1"/>
  <c r="L66" i="8" s="1"/>
  <c r="M66" i="8" s="1"/>
  <c r="N66" i="8" s="1"/>
  <c r="O66" i="8" s="1"/>
  <c r="P66" i="8" s="1"/>
  <c r="Q66" i="8" s="1"/>
  <c r="R66" i="8" s="1"/>
  <c r="S66" i="8" s="1"/>
  <c r="T66" i="8" s="1"/>
  <c r="U66" i="8" s="1"/>
  <c r="V66" i="8" s="1"/>
  <c r="W66" i="8" s="1"/>
  <c r="B79" i="8"/>
  <c r="C79" i="8"/>
  <c r="C74" i="8"/>
  <c r="C69" i="8"/>
  <c r="D59" i="8"/>
  <c r="B61" i="8"/>
  <c r="B60" i="8"/>
  <c r="B58" i="8" s="1"/>
  <c r="B64" i="8" s="1"/>
  <c r="B67" i="8" s="1"/>
  <c r="E47" i="8"/>
  <c r="D61" i="8"/>
  <c r="C78" i="8" l="1"/>
  <c r="B74" i="8"/>
  <c r="B69" i="8"/>
  <c r="B78" i="8"/>
  <c r="D58" i="8"/>
  <c r="E61" i="8"/>
  <c r="F47" i="8"/>
  <c r="E62" i="8"/>
  <c r="E48" i="8"/>
  <c r="E57" i="8" s="1"/>
  <c r="E59" i="8"/>
  <c r="E60" i="8"/>
  <c r="C70" i="8"/>
  <c r="C71" i="8" s="1"/>
  <c r="F62" i="8" l="1"/>
  <c r="F59" i="8"/>
  <c r="F60" i="8"/>
  <c r="F48" i="8"/>
  <c r="F57" i="8" s="1"/>
  <c r="F61" i="8"/>
  <c r="G47" i="8"/>
  <c r="E58" i="8"/>
  <c r="E79" i="8"/>
  <c r="E64" i="8"/>
  <c r="E67" i="8" s="1"/>
  <c r="E78" i="8"/>
  <c r="D64" i="8"/>
  <c r="D67" i="8" s="1"/>
  <c r="D78" i="8"/>
  <c r="B70" i="8"/>
  <c r="B71" i="8"/>
  <c r="F58" i="8" l="1"/>
  <c r="G59" i="8"/>
  <c r="G60" i="8"/>
  <c r="G61" i="8"/>
  <c r="H47" i="8"/>
  <c r="G62" i="8"/>
  <c r="G48" i="8"/>
  <c r="G57" i="8" s="1"/>
  <c r="B77" i="8"/>
  <c r="B82" i="8" s="1"/>
  <c r="C77" i="8"/>
  <c r="C82" i="8" s="1"/>
  <c r="C85" i="8" s="1"/>
  <c r="E74" i="8"/>
  <c r="E69" i="8"/>
  <c r="F64" i="8"/>
  <c r="F67" i="8" s="1"/>
  <c r="F79" i="8"/>
  <c r="F78" i="8"/>
  <c r="D74" i="8"/>
  <c r="D69" i="8"/>
  <c r="G58" i="8" l="1"/>
  <c r="E70" i="8"/>
  <c r="E71" i="8" s="1"/>
  <c r="G64" i="8"/>
  <c r="G67" i="8" s="1"/>
  <c r="G79" i="8"/>
  <c r="G78" i="8"/>
  <c r="B83" i="8"/>
  <c r="C83" i="8"/>
  <c r="C88" i="8" s="1"/>
  <c r="C87" i="8"/>
  <c r="B87" i="8"/>
  <c r="H60" i="8"/>
  <c r="H48" i="8"/>
  <c r="H57" i="8" s="1"/>
  <c r="H61" i="8"/>
  <c r="I47" i="8"/>
  <c r="H62" i="8"/>
  <c r="H59" i="8"/>
  <c r="D70" i="8"/>
  <c r="F74" i="8"/>
  <c r="F69" i="8"/>
  <c r="D77" i="8" l="1"/>
  <c r="D82" i="8" s="1"/>
  <c r="I61" i="8"/>
  <c r="J47" i="8"/>
  <c r="I62" i="8"/>
  <c r="I48" i="8"/>
  <c r="I57" i="8" s="1"/>
  <c r="I59" i="8"/>
  <c r="I60" i="8"/>
  <c r="F70" i="8"/>
  <c r="H58" i="8"/>
  <c r="H78" i="8" s="1"/>
  <c r="H79" i="8"/>
  <c r="H64" i="8"/>
  <c r="H67" i="8" s="1"/>
  <c r="B88" i="8"/>
  <c r="B85" i="8"/>
  <c r="B86" i="8" s="1"/>
  <c r="D71" i="8"/>
  <c r="G74" i="8"/>
  <c r="G69" i="8"/>
  <c r="H74" i="8" l="1"/>
  <c r="H69" i="8"/>
  <c r="F71" i="8"/>
  <c r="I79" i="8"/>
  <c r="C86" i="8"/>
  <c r="C89" i="8" s="1"/>
  <c r="G70" i="8"/>
  <c r="J62" i="8"/>
  <c r="J59" i="8"/>
  <c r="J60" i="8"/>
  <c r="J48" i="8"/>
  <c r="J57" i="8" s="1"/>
  <c r="J61" i="8"/>
  <c r="K47" i="8"/>
  <c r="D85" i="8"/>
  <c r="D87" i="8"/>
  <c r="D83" i="8"/>
  <c r="D88" i="8" s="1"/>
  <c r="I58" i="8"/>
  <c r="I64" i="8" s="1"/>
  <c r="I67" i="8" s="1"/>
  <c r="E77" i="8"/>
  <c r="E82" i="8" s="1"/>
  <c r="E85" i="8" s="1"/>
  <c r="J58" i="8" l="1"/>
  <c r="I74" i="8"/>
  <c r="I69" i="8"/>
  <c r="K59" i="8"/>
  <c r="K60" i="8"/>
  <c r="K61" i="8"/>
  <c r="L47" i="8"/>
  <c r="K62" i="8"/>
  <c r="K48" i="8"/>
  <c r="K57" i="8" s="1"/>
  <c r="I78" i="8"/>
  <c r="H70" i="8"/>
  <c r="H71" i="8"/>
  <c r="E83" i="8"/>
  <c r="E88" i="8" s="1"/>
  <c r="J64" i="8"/>
  <c r="J67" i="8" s="1"/>
  <c r="J79" i="8"/>
  <c r="J78" i="8"/>
  <c r="E87" i="8"/>
  <c r="D86" i="8"/>
  <c r="D89" i="8" s="1"/>
  <c r="G71" i="8"/>
  <c r="B89" i="8"/>
  <c r="F77" i="8"/>
  <c r="F82" i="8" s="1"/>
  <c r="G77" i="8" l="1"/>
  <c r="G82" i="8" s="1"/>
  <c r="L60" i="8"/>
  <c r="L48" i="8"/>
  <c r="L57" i="8" s="1"/>
  <c r="L61" i="8"/>
  <c r="M47" i="8"/>
  <c r="L62" i="8"/>
  <c r="L59" i="8"/>
  <c r="L58" i="8" s="1"/>
  <c r="F85" i="8"/>
  <c r="F87" i="8"/>
  <c r="E86" i="8"/>
  <c r="E89" i="8" s="1"/>
  <c r="K79" i="8"/>
  <c r="K78" i="8"/>
  <c r="I70" i="8"/>
  <c r="I71" i="8"/>
  <c r="J74" i="8"/>
  <c r="J69" i="8"/>
  <c r="F83" i="8"/>
  <c r="F88" i="8" s="1"/>
  <c r="K58" i="8"/>
  <c r="K64" i="8" s="1"/>
  <c r="K67" i="8" s="1"/>
  <c r="K74" i="8" l="1"/>
  <c r="K69" i="8"/>
  <c r="L79" i="8"/>
  <c r="L64" i="8"/>
  <c r="L67" i="8" s="1"/>
  <c r="L78" i="8"/>
  <c r="G83" i="8"/>
  <c r="G88" i="8" s="1"/>
  <c r="M61" i="8"/>
  <c r="N47" i="8"/>
  <c r="M62" i="8"/>
  <c r="M48" i="8"/>
  <c r="M57" i="8" s="1"/>
  <c r="M59" i="8"/>
  <c r="M60" i="8"/>
  <c r="H77" i="8"/>
  <c r="H82" i="8" s="1"/>
  <c r="G85" i="8"/>
  <c r="H83" i="8"/>
  <c r="J70" i="8"/>
  <c r="I77" i="8"/>
  <c r="I82" i="8" s="1"/>
  <c r="I85" i="8" s="1"/>
  <c r="G87" i="8"/>
  <c r="F86" i="8"/>
  <c r="F89" i="8" s="1"/>
  <c r="M58" i="8" l="1"/>
  <c r="M78" i="8" s="1"/>
  <c r="J77" i="8"/>
  <c r="J82" i="8" s="1"/>
  <c r="H88" i="8"/>
  <c r="M79" i="8"/>
  <c r="M64" i="8"/>
  <c r="M67" i="8" s="1"/>
  <c r="L74" i="8"/>
  <c r="L69" i="8"/>
  <c r="H85" i="8"/>
  <c r="I87" i="8"/>
  <c r="K70" i="8"/>
  <c r="K77" i="8" s="1"/>
  <c r="K82" i="8" s="1"/>
  <c r="J71" i="8"/>
  <c r="I83" i="8"/>
  <c r="I88" i="8" s="1"/>
  <c r="G86" i="8"/>
  <c r="G89" i="8" s="1"/>
  <c r="N62" i="8"/>
  <c r="N59" i="8"/>
  <c r="N60" i="8"/>
  <c r="N48" i="8"/>
  <c r="N57" i="8" s="1"/>
  <c r="N61" i="8"/>
  <c r="O47" i="8"/>
  <c r="H87" i="8"/>
  <c r="K85" i="8" l="1"/>
  <c r="K83" i="8"/>
  <c r="K87" i="8"/>
  <c r="J85" i="8"/>
  <c r="J83" i="8"/>
  <c r="J88" i="8" s="1"/>
  <c r="J87" i="8"/>
  <c r="K71" i="8"/>
  <c r="M74" i="8"/>
  <c r="M69" i="8"/>
  <c r="L70" i="8"/>
  <c r="L77" i="8" s="1"/>
  <c r="L82" i="8" s="1"/>
  <c r="N79" i="8"/>
  <c r="N78" i="8"/>
  <c r="O59" i="8"/>
  <c r="O60" i="8"/>
  <c r="O61" i="8"/>
  <c r="P47" i="8"/>
  <c r="O62" i="8"/>
  <c r="O48" i="8"/>
  <c r="O57" i="8" s="1"/>
  <c r="N58" i="8"/>
  <c r="N64" i="8" s="1"/>
  <c r="N67" i="8" s="1"/>
  <c r="H86" i="8"/>
  <c r="N74" i="8" l="1"/>
  <c r="N69" i="8"/>
  <c r="L85" i="8"/>
  <c r="L87" i="8"/>
  <c r="L83" i="8"/>
  <c r="L88" i="8" s="1"/>
  <c r="O58" i="8"/>
  <c r="O78" i="8" s="1"/>
  <c r="L71" i="8"/>
  <c r="M70" i="8"/>
  <c r="M77" i="8" s="1"/>
  <c r="M82" i="8" s="1"/>
  <c r="K88" i="8"/>
  <c r="H89" i="8"/>
  <c r="I86" i="8"/>
  <c r="I89" i="8" s="1"/>
  <c r="P60" i="8"/>
  <c r="P48" i="8"/>
  <c r="P57" i="8" s="1"/>
  <c r="P61" i="8"/>
  <c r="Q47" i="8"/>
  <c r="P62" i="8"/>
  <c r="P59" i="8"/>
  <c r="O64" i="8"/>
  <c r="O67" i="8" s="1"/>
  <c r="O79" i="8"/>
  <c r="P58" i="8" l="1"/>
  <c r="M85" i="8"/>
  <c r="M87" i="8"/>
  <c r="M83" i="8"/>
  <c r="M88" i="8" s="1"/>
  <c r="J86" i="8"/>
  <c r="O74" i="8"/>
  <c r="O69" i="8"/>
  <c r="Q61" i="8"/>
  <c r="R47" i="8"/>
  <c r="Q62" i="8"/>
  <c r="Q59" i="8"/>
  <c r="Q60" i="8"/>
  <c r="Q48" i="8"/>
  <c r="Q57" i="8" s="1"/>
  <c r="P79" i="8"/>
  <c r="P64" i="8"/>
  <c r="P67" i="8" s="1"/>
  <c r="P78" i="8"/>
  <c r="N70" i="8"/>
  <c r="N77" i="8" s="1"/>
  <c r="N71" i="8"/>
  <c r="M71" i="8"/>
  <c r="N82" i="8"/>
  <c r="N85" i="8" l="1"/>
  <c r="N87" i="8"/>
  <c r="N83" i="8"/>
  <c r="N88" i="8" s="1"/>
  <c r="J89" i="8"/>
  <c r="K86" i="8"/>
  <c r="P74" i="8"/>
  <c r="P69" i="8"/>
  <c r="Q58" i="8"/>
  <c r="Q64" i="8" s="1"/>
  <c r="Q67" i="8" s="1"/>
  <c r="O70" i="8"/>
  <c r="O77" i="8" s="1"/>
  <c r="O82" i="8" s="1"/>
  <c r="O71" i="8"/>
  <c r="Q78" i="8"/>
  <c r="Q79" i="8"/>
  <c r="R62" i="8"/>
  <c r="R59" i="8"/>
  <c r="R60" i="8"/>
  <c r="R61" i="8"/>
  <c r="S47" i="8"/>
  <c r="R48" i="8"/>
  <c r="R57" i="8" s="1"/>
  <c r="Q74" i="8" l="1"/>
  <c r="Q69" i="8"/>
  <c r="S48" i="8"/>
  <c r="S57" i="8" s="1"/>
  <c r="S61" i="8"/>
  <c r="S60" i="8"/>
  <c r="S62" i="8"/>
  <c r="S59" i="8"/>
  <c r="T47" i="8"/>
  <c r="O85" i="8"/>
  <c r="O83" i="8"/>
  <c r="O88" i="8" s="1"/>
  <c r="O87" i="8"/>
  <c r="B29" i="8"/>
  <c r="R79" i="8"/>
  <c r="R58" i="8"/>
  <c r="B26" i="8" s="1"/>
  <c r="P70" i="8"/>
  <c r="P77" i="8" s="1"/>
  <c r="P82" i="8" s="1"/>
  <c r="P71" i="8"/>
  <c r="B32" i="8"/>
  <c r="K89" i="8"/>
  <c r="L86" i="8"/>
  <c r="R78" i="8" l="1"/>
  <c r="P85" i="8"/>
  <c r="P87" i="8"/>
  <c r="P83" i="8"/>
  <c r="P88" i="8" s="1"/>
  <c r="T48" i="8"/>
  <c r="T57" i="8" s="1"/>
  <c r="T61" i="8"/>
  <c r="T62" i="8"/>
  <c r="T60" i="8"/>
  <c r="U47" i="8"/>
  <c r="T59" i="8"/>
  <c r="S58" i="8"/>
  <c r="S78" i="8" s="1"/>
  <c r="S79" i="8"/>
  <c r="L89" i="8"/>
  <c r="M86" i="8"/>
  <c r="R64" i="8"/>
  <c r="R67" i="8" s="1"/>
  <c r="Q70" i="8"/>
  <c r="Q77" i="8" s="1"/>
  <c r="Q82" i="8" s="1"/>
  <c r="Q85" i="8" l="1"/>
  <c r="Q87" i="8"/>
  <c r="Q83" i="8"/>
  <c r="Q88" i="8" s="1"/>
  <c r="R74" i="8"/>
  <c r="R69" i="8"/>
  <c r="U48" i="8"/>
  <c r="U57" i="8" s="1"/>
  <c r="U61" i="8"/>
  <c r="U60" i="8"/>
  <c r="U62" i="8"/>
  <c r="U59" i="8"/>
  <c r="V47" i="8"/>
  <c r="T64" i="8"/>
  <c r="T67" i="8" s="1"/>
  <c r="T79" i="8"/>
  <c r="Q71" i="8"/>
  <c r="M89" i="8"/>
  <c r="N86" i="8"/>
  <c r="S64" i="8"/>
  <c r="S67" i="8" s="1"/>
  <c r="T58" i="8"/>
  <c r="T78" i="8" s="1"/>
  <c r="T69" i="8" l="1"/>
  <c r="T74" i="8"/>
  <c r="V48" i="8"/>
  <c r="V57" i="8" s="1"/>
  <c r="V61" i="8"/>
  <c r="V62" i="8"/>
  <c r="V59" i="8"/>
  <c r="V60" i="8"/>
  <c r="W47" i="8"/>
  <c r="S69" i="8"/>
  <c r="S74" i="8"/>
  <c r="U58" i="8"/>
  <c r="U64" i="8" s="1"/>
  <c r="U67" i="8" s="1"/>
  <c r="U79" i="8"/>
  <c r="N89" i="8"/>
  <c r="O86" i="8"/>
  <c r="R70" i="8"/>
  <c r="R77" i="8" s="1"/>
  <c r="R82" i="8" s="1"/>
  <c r="R71" i="8"/>
  <c r="U74" i="8" l="1"/>
  <c r="U69" i="8"/>
  <c r="R85" i="8"/>
  <c r="R83" i="8"/>
  <c r="R88" i="8" s="1"/>
  <c r="R87" i="8"/>
  <c r="V79" i="8"/>
  <c r="V58" i="8"/>
  <c r="V64" i="8" s="1"/>
  <c r="V67" i="8" s="1"/>
  <c r="U78" i="8"/>
  <c r="S70" i="8"/>
  <c r="S77" i="8" s="1"/>
  <c r="S82" i="8" s="1"/>
  <c r="O89" i="8"/>
  <c r="P86" i="8"/>
  <c r="W48" i="8"/>
  <c r="W57" i="8" s="1"/>
  <c r="W61" i="8"/>
  <c r="W62" i="8"/>
  <c r="W59" i="8"/>
  <c r="W60" i="8"/>
  <c r="T70" i="8"/>
  <c r="T71" i="8" s="1"/>
  <c r="V74" i="8" l="1"/>
  <c r="V69" i="8"/>
  <c r="S85" i="8"/>
  <c r="S87" i="8"/>
  <c r="S83" i="8"/>
  <c r="S88" i="8" s="1"/>
  <c r="W79" i="8"/>
  <c r="W58" i="8"/>
  <c r="W64" i="8" s="1"/>
  <c r="W67" i="8" s="1"/>
  <c r="P89" i="8"/>
  <c r="Q86" i="8"/>
  <c r="Q89" i="8" s="1"/>
  <c r="V78" i="8"/>
  <c r="T77" i="8"/>
  <c r="T82" i="8" s="1"/>
  <c r="S71" i="8"/>
  <c r="U70" i="8"/>
  <c r="U77" i="8" l="1"/>
  <c r="U82" i="8" s="1"/>
  <c r="U85" i="8" s="1"/>
  <c r="W78" i="8"/>
  <c r="U87" i="8"/>
  <c r="S86" i="8"/>
  <c r="S89" i="8" s="1"/>
  <c r="T85" i="8"/>
  <c r="T83" i="8"/>
  <c r="T88" i="8" s="1"/>
  <c r="T87" i="8"/>
  <c r="W69" i="8"/>
  <c r="W74" i="8"/>
  <c r="V70" i="8"/>
  <c r="V77" i="8" s="1"/>
  <c r="V82" i="8" s="1"/>
  <c r="U71" i="8"/>
  <c r="R86" i="8"/>
  <c r="U83" i="8" l="1"/>
  <c r="V71" i="8"/>
  <c r="V85" i="8"/>
  <c r="V83" i="8"/>
  <c r="V88" i="8" s="1"/>
  <c r="V87" i="8"/>
  <c r="U88" i="8"/>
  <c r="W70" i="8"/>
  <c r="W77" i="8" s="1"/>
  <c r="W71" i="8"/>
  <c r="G28" i="8"/>
  <c r="R89" i="8"/>
  <c r="W82" i="8"/>
  <c r="T86" i="8"/>
  <c r="T89" i="8" s="1"/>
  <c r="U86" i="8" l="1"/>
  <c r="U89" i="8" s="1"/>
  <c r="W85" i="8"/>
  <c r="W87" i="8"/>
  <c r="W83" i="8"/>
  <c r="W88" i="8" s="1"/>
  <c r="G26" i="8" s="1"/>
  <c r="V86" i="8"/>
  <c r="V89" i="8" s="1"/>
  <c r="W86" i="8" l="1"/>
  <c r="W89" i="8" s="1"/>
  <c r="G27" i="8" s="1"/>
</calcChain>
</file>

<file path=xl/sharedStrings.xml><?xml version="1.0" encoding="utf-8"?>
<sst xmlns="http://schemas.openxmlformats.org/spreadsheetml/2006/main" count="1094" uniqueCount="554">
  <si>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</si>
  <si>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</si>
  <si>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</si>
  <si>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</si>
  <si>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</si>
  <si>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</si>
  <si>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</si>
  <si>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</si>
  <si>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</si>
  <si>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</si>
  <si>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</si>
  <si>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</si>
  <si>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</si>
  <si>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</si>
  <si>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</si>
  <si>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</si>
  <si>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</si>
  <si>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</si>
  <si>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</si>
  <si>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</si>
  <si>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</si>
  <si>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</si>
  <si>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</si>
  <si>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</si>
  <si>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</si>
  <si>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</si>
  <si>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</si>
  <si>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</si>
  <si>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</si>
  <si>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</si>
  <si>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</si>
  <si>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</si>
  <si>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</si>
  <si>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</si>
  <si>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</si>
  <si>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</si>
  <si>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</si>
  <si>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</si>
  <si>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</si>
  <si>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</si>
  <si>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</si>
  <si>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</si>
  <si>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</si>
  <si>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</si>
  <si>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</si>
  <si>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</si>
  <si>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</si>
  <si>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</si>
  <si>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</si>
  <si>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</si>
  <si>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</si>
  <si>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</si>
  <si>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</si>
  <si>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</si>
  <si>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</si>
  <si>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</si>
  <si>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</si>
  <si>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</si>
  <si>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</si>
  <si>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</si>
  <si>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</si>
  <si>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</si>
  <si>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</si>
  <si>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</si>
  <si>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</si>
  <si>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</si>
  <si>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</si>
  <si>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</si>
  <si>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</si>
  <si>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</si>
  <si>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</si>
  <si>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</si>
  <si>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</si>
  <si>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</si>
  <si>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</si>
  <si>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</si>
  <si>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</si>
  <si>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</si>
  <si>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</si>
  <si>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</si>
  <si>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</si>
  <si>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</si>
  <si>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</si>
  <si>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</si>
  <si>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</si>
  <si>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</si>
  <si>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</si>
  <si>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</si>
  <si>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</si>
  <si>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</si>
  <si>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</si>
  <si>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</si>
  <si>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</si>
  <si>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</si>
  <si>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</si>
  <si>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</si>
  <si>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</si>
  <si>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</si>
  <si>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</si>
  <si>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</si>
  <si>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</si>
  <si>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</si>
  <si>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</si>
  <si>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</si>
  <si>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</si>
  <si>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</si>
  <si>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</si>
  <si>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</si>
  <si>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</si>
  <si>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</si>
  <si>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</si>
  <si>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</si>
  <si>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</si>
  <si>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</si>
  <si>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</si>
  <si>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</si>
  <si>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</si>
  <si>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</si>
  <si>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</si>
  <si>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</si>
  <si>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</si>
  <si>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</si>
  <si>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</si>
  <si>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</si>
  <si>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</si>
  <si>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</si>
  <si>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</si>
  <si>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</si>
  <si>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</si>
  <si>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</si>
  <si>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</si>
  <si>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</si>
  <si>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</si>
  <si>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</si>
  <si>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</si>
  <si>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</si>
  <si>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</si>
  <si>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</si>
  <si>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</si>
  <si>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</si>
  <si>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</si>
  <si>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</si>
  <si>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</si>
  <si>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</si>
  <si>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</si>
  <si>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</si>
  <si>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</si>
  <si>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</si>
  <si>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</si>
  <si>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</si>
  <si>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</si>
  <si>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</si>
  <si>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</si>
  <si>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</si>
  <si>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</si>
  <si>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</si>
  <si>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</si>
  <si>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</si>
  <si>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</si>
  <si>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</si>
  <si>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</si>
  <si>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</si>
  <si>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</si>
  <si>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</si>
  <si>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</si>
  <si>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</si>
  <si>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</si>
  <si>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</si>
  <si>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</si>
  <si>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</si>
  <si>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</si>
  <si>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</si>
  <si>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</si>
  <si>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</si>
  <si>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</si>
  <si>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</si>
  <si>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</si>
  <si>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</si>
  <si>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</si>
  <si>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</si>
  <si>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</si>
  <si>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</si>
  <si>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</si>
  <si>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</si>
  <si>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</si>
  <si>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</si>
  <si>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</si>
  <si>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</si>
  <si>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</si>
  <si>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</si>
  <si>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</si>
  <si>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</si>
  <si>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</si>
  <si>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</si>
  <si>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</si>
  <si>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</si>
  <si>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</si>
  <si>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</si>
  <si>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</si>
  <si>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</si>
  <si>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</si>
  <si>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</si>
  <si>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</si>
  <si>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</si>
  <si>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</si>
  <si>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</si>
  <si>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</si>
  <si>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</si>
  <si>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</si>
  <si>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</si>
  <si>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</si>
  <si>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</si>
  <si>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</si>
  <si>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</si>
  <si>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</si>
  <si>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</si>
  <si>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</si>
  <si>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</si>
  <si>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</si>
  <si>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</si>
  <si>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</si>
  <si>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</si>
  <si>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</si>
  <si>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</si>
  <si>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</si>
  <si>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</si>
  <si>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</si>
  <si>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</si>
  <si>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</si>
  <si>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</si>
  <si>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</si>
  <si>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</si>
  <si>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</si>
  <si>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</si>
  <si>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</si>
  <si>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</si>
  <si>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</si>
  <si>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</si>
  <si>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</si>
  <si>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</si>
  <si>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</si>
  <si>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</si>
  <si>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</si>
  <si>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</si>
  <si>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</si>
  <si>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</si>
  <si>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</si>
  <si>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</si>
  <si>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</si>
  <si>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</si>
  <si>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</si>
  <si>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</si>
  <si>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</si>
  <si>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</si>
  <si>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</si>
  <si>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</si>
  <si>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</si>
  <si>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</si>
  <si>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</si>
  <si>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</si>
  <si>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</si>
  <si>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</si>
  <si>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</si>
  <si>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</si>
  <si>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</si>
  <si>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</si>
  <si>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</si>
  <si>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</si>
  <si>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</si>
  <si>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</si>
  <si>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</si>
  <si>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</si>
  <si>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</si>
  <si>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</si>
  <si>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</si>
  <si>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</si>
  <si>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</si>
  <si>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</si>
  <si>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</si>
  <si>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</si>
  <si>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</si>
  <si>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</si>
  <si>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</si>
  <si>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</si>
  <si>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</si>
  <si>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</si>
  <si>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</si>
  <si>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</si>
  <si>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</si>
  <si>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</si>
  <si>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</si>
  <si>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</si>
  <si>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</si>
  <si>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</si>
  <si>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</si>
  <si>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</si>
  <si>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</si>
  <si>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</si>
  <si>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</si>
  <si>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</si>
  <si>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</si>
  <si>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</si>
  <si>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</si>
  <si>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</si>
  <si>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</si>
  <si>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</si>
  <si>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</si>
  <si>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</si>
  <si>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</si>
  <si>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</si>
  <si>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</si>
  <si>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</si>
  <si>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</si>
  <si>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</si>
  <si>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</si>
  <si>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</si>
  <si>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</si>
  <si>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</si>
  <si>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</si>
  <si>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</si>
  <si>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</si>
  <si>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</si>
  <si>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</si>
  <si>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</si>
  <si>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</si>
  <si>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</si>
  <si>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</si>
  <si>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</si>
  <si>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</si>
  <si>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</si>
  <si>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</si>
  <si>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</si>
  <si>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</si>
  <si>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</si>
  <si>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</si>
  <si>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</si>
  <si>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</si>
  <si>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</si>
  <si>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</si>
  <si>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</si>
  <si>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</si>
  <si>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</si>
  <si>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</si>
  <si>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</si>
  <si>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</si>
  <si>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</si>
  <si>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</si>
  <si>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</si>
  <si>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</si>
  <si>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</si>
  <si>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</si>
  <si>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</si>
  <si>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</si>
  <si>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</si>
  <si>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</si>
  <si>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</si>
  <si>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</si>
  <si>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</si>
  <si>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</si>
  <si>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</si>
  <si>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</si>
  <si>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</si>
  <si>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</si>
  <si>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</si>
  <si>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</si>
  <si>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</si>
  <si>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</si>
  <si>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</si>
  <si>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</si>
  <si>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</si>
  <si>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</si>
  <si>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</si>
  <si>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</si>
  <si>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</si>
  <si>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</si>
  <si>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</si>
  <si>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</si>
  <si>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</si>
  <si>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</si>
  <si>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</si>
  <si>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</si>
  <si>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</si>
  <si>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</si>
  <si>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</si>
  <si>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</si>
  <si>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</si>
  <si>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</si>
  <si>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</si>
  <si>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</si>
  <si>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</si>
  <si>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</si>
  <si>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</si>
  <si>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</si>
  <si>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</si>
  <si>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</si>
  <si>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</si>
  <si>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</si>
  <si>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</si>
  <si>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</si>
  <si>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</si>
  <si>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</si>
  <si>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</si>
  <si>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</si>
  <si>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</si>
  <si>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</si>
  <si>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</si>
  <si>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</si>
  <si>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</si>
  <si>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</si>
  <si>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</si>
  <si>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</si>
  <si>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</si>
  <si>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</si>
  <si>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</si>
  <si>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</si>
  <si>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</si>
  <si>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</si>
  <si>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</si>
  <si>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</si>
  <si>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</si>
  <si>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</si>
  <si>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</si>
  <si>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</si>
  <si>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</si>
  <si>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</si>
  <si>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</si>
  <si>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</si>
  <si>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</si>
  <si>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</si>
  <si>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</si>
  <si>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</si>
  <si>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</si>
  <si>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</si>
  <si>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</si>
  <si>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</si>
  <si>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</si>
  <si>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</si>
  <si>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</si>
  <si>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</si>
  <si>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</si>
  <si>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</si>
  <si>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</si>
  <si>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</si>
  <si>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</si>
  <si>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</si>
  <si>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</si>
  <si>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</si>
  <si>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</si>
  <si>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</si>
  <si>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</si>
  <si>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</si>
  <si>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</si>
  <si>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</si>
  <si>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</si>
  <si>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</si>
  <si>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</si>
  <si>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</si>
  <si>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</si>
  <si>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</si>
  <si>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</si>
  <si>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</si>
  <si>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</si>
  <si>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</si>
  <si>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</si>
  <si>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</si>
  <si>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</si>
  <si>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</si>
  <si>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</si>
  <si>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</si>
  <si>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</si>
  <si>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</si>
  <si>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</si>
  <si>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</si>
  <si>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</si>
  <si>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</si>
  <si>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</si>
  <si>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</si>
  <si>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</si>
  <si>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</si>
  <si>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</si>
  <si>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</si>
  <si>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</si>
  <si>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</si>
  <si>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</si>
  <si>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</si>
  <si>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</si>
  <si>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</si>
  <si>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</si>
  <si>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</si>
  <si>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</si>
  <si>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</si>
  <si>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</si>
  <si>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</si>
  <si>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</si>
  <si>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</si>
  <si>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</si>
  <si>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</si>
  <si>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</si>
  <si>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</si>
  <si>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</si>
  <si>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</si>
  <si>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</si>
  <si>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</si>
  <si>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</si>
  <si>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</si>
  <si>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</si>
  <si>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</si>
  <si>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</si>
  <si>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</si>
  <si>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</si>
  <si>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</si>
  <si>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</si>
  <si>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</si>
  <si>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</si>
  <si>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</si>
  <si>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</si>
  <si>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</si>
  <si>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</si>
  <si>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</si>
  <si>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</si>
  <si>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</si>
  <si>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</si>
  <si>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</si>
  <si>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</si>
  <si>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</si>
  <si>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t>
  </si>
  <si>
    <t>Пермский край, Чернушинский городской округ</t>
  </si>
  <si>
    <t>И</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</si>
  <si>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</si>
  <si>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</si>
  <si>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</si>
  <si>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</si>
  <si>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</si>
  <si>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</si>
  <si>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</si>
  <si>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</si>
  <si>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</si>
  <si>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</si>
  <si>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</si>
  <si>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</si>
  <si>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</si>
  <si>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</si>
  <si>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</si>
  <si>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</si>
  <si>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</si>
  <si>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</si>
  <si>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2025 год</t>
  </si>
  <si>
    <t>0,19 млн руб с НДС</t>
  </si>
  <si>
    <t>0,16 млн руб без НДС</t>
  </si>
  <si>
    <t>МВ×А-0;км ЛЭП-0;т.у.-0;шт.-20</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</si>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</sst>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2563072.4964833586</c:v>
                </c:pt>
                <c:pt idx="3">
                  <c:v>4298899.4151699003</c:v>
                </c:pt>
                <c:pt idx="4">
                  <c:v>6204939.1217552274</c:v>
                </c:pt>
                <c:pt idx="5">
                  <c:v>8298146.7056960836</c:v>
                </c:pt>
                <c:pt idx="6">
                  <c:v>10597189.889804669</c:v>
                </c:pt>
                <c:pt idx="7">
                  <c:v>13122624.101381829</c:v>
                </c:pt>
                <c:pt idx="8">
                  <c:v>15897085.619879492</c:v>
                </c:pt>
                <c:pt idx="9">
                  <c:v>18945504.682974413</c:v>
                </c:pt>
                <c:pt idx="10">
                  <c:v>22295340.630160421</c:v>
                </c:pt>
                <c:pt idx="11">
                  <c:v>25976841.380971208</c:v>
                </c:pt>
                <c:pt idx="12">
                  <c:v>30023329.785928976</c:v>
                </c:pt>
                <c:pt idx="13">
                  <c:v>34471519.654707544</c:v>
                </c:pt>
                <c:pt idx="14">
                  <c:v>39361864.560492501</c:v>
                </c:pt>
                <c:pt idx="15">
                  <c:v>44738942.845091075</c:v>
                </c:pt>
                <c:pt idx="16">
                  <c:v>50651882.609282762</c:v>
                </c:pt>
              </c:numCache>
            </c:numRef>
          </c:val>
          <c:smooth val="0"/>
          <c:extLst>
            <c:ext xmlns:c16="http://schemas.microsoft.com/office/drawing/2014/chart" uri="{C3380CC4-5D6E-409C-BE32-E72D297353CC}">
              <c16:uniqueId val="{00000000-119A-43E9-8470-5617C829748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1403271.8952288947</c:v>
                </c:pt>
                <c:pt idx="3">
                  <c:v>1359407.0942803209</c:v>
                </c:pt>
                <c:pt idx="4">
                  <c:v>1320981.1279566928</c:v>
                </c:pt>
                <c:pt idx="5">
                  <c:v>1283803.4121514279</c:v>
                </c:pt>
                <c:pt idx="6">
                  <c:v>1247828.5314667444</c:v>
                </c:pt>
                <c:pt idx="7">
                  <c:v>1213012.841634016</c:v>
                </c:pt>
                <c:pt idx="8">
                  <c:v>1179314.3991015155</c:v>
                </c:pt>
                <c:pt idx="9">
                  <c:v>1146692.8932452553</c:v>
                </c:pt>
                <c:pt idx="10">
                  <c:v>1115109.5811377957</c:v>
                </c:pt>
                <c:pt idx="11">
                  <c:v>1084527.224806441</c:v>
                </c:pt>
                <c:pt idx="12">
                  <c:v>1054910.0309097606</c:v>
                </c:pt>
                <c:pt idx="13">
                  <c:v>1026223.5927596876</c:v>
                </c:pt>
                <c:pt idx="14">
                  <c:v>998434.83461550181</c:v>
                </c:pt>
                <c:pt idx="15">
                  <c:v>971511.95817561052</c:v>
                </c:pt>
                <c:pt idx="16">
                  <c:v>945424.39119313238</c:v>
                </c:pt>
              </c:numCache>
            </c:numRef>
          </c:val>
          <c:smooth val="0"/>
          <c:extLst>
            <c:ext xmlns:c16="http://schemas.microsoft.com/office/drawing/2014/chart" uri="{C3380CC4-5D6E-409C-BE32-E72D297353CC}">
              <c16:uniqueId val="{00000001-119A-43E9-8470-5617C829748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540</v>
      </c>
    </row>
    <row r="41" spans="1:24" ht="63" x14ac:dyDescent="0.25">
      <c r="A41" s="18" t="s">
        <v>47</v>
      </c>
      <c r="B41" s="24" t="s">
        <v>48</v>
      </c>
      <c r="C41" s="17" t="s">
        <v>541</v>
      </c>
    </row>
    <row r="42" spans="1:24" ht="47.25" x14ac:dyDescent="0.25">
      <c r="A42" s="18" t="s">
        <v>49</v>
      </c>
      <c r="B42" s="24" t="s">
        <v>50</v>
      </c>
      <c r="C42" s="17" t="s">
        <v>541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542</v>
      </c>
    </row>
    <row r="47" spans="1:24" ht="18.75" customHeight="1" x14ac:dyDescent="0.25">
      <c r="A47" s="21"/>
      <c r="B47" s="22"/>
      <c r="C47" s="23"/>
    </row>
    <row r="48" spans="1:24" ht="31.5" x14ac:dyDescent="0.25">
      <c r="A48" s="18" t="s">
        <v>59</v>
      </c>
      <c r="B48" s="24" t="s">
        <v>60</v>
      </c>
      <c r="C48" s="25" t="s">
        <v>547</v>
      </c>
    </row>
    <row r="49" spans="1:3" ht="31.5" x14ac:dyDescent="0.25">
      <c r="A49" s="18" t="s">
        <v>61</v>
      </c>
      <c r="B49" s="24" t="s">
        <v>62</v>
      </c>
      <c r="C49" s="26"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8.988175393388953E-2</v>
      </c>
      <c r="E24" s="196">
        <v>8.988175393388953E-2</v>
      </c>
      <c r="F24" s="197">
        <v>8.988175393388953E-2</v>
      </c>
      <c r="G24" s="196">
        <v>0</v>
      </c>
      <c r="H24" s="196">
        <v>0</v>
      </c>
      <c r="I24" s="196">
        <v>0</v>
      </c>
      <c r="J24" s="196">
        <v>8.988175393388953E-2</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8.988175393388953E-2</v>
      </c>
      <c r="E27" s="26">
        <v>8.988175393388953E-2</v>
      </c>
      <c r="F27" s="203">
        <v>8.988175393388953E-2</v>
      </c>
      <c r="G27" s="26">
        <v>0</v>
      </c>
      <c r="H27" s="26">
        <v>0</v>
      </c>
      <c r="I27" s="26">
        <v>0</v>
      </c>
      <c r="J27" s="26">
        <v>8.988175393388953E-2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7.4901461611574613E-2</v>
      </c>
      <c r="E30" s="200">
        <v>7.4901461611574613E-2</v>
      </c>
      <c r="F30" s="200">
        <v>7.4901461611574613E-2</v>
      </c>
      <c r="G30" s="200">
        <v>0</v>
      </c>
      <c r="H30" s="200">
        <v>0</v>
      </c>
      <c r="I30" s="200">
        <v>0</v>
      </c>
      <c r="J30" s="200">
        <v>7.4901461611574613E-2</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3.745073080578731E-3</v>
      </c>
      <c r="E31" s="26">
        <v>3.745073080578731E-3</v>
      </c>
      <c r="F31" s="26">
        <v>3.745073080578731E-3</v>
      </c>
      <c r="G31" s="200">
        <v>0</v>
      </c>
      <c r="H31" s="26">
        <v>0</v>
      </c>
      <c r="I31" s="26">
        <v>0</v>
      </c>
      <c r="J31" s="200">
        <v>3.745073080578731E-3</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1.1235219241736191E-2</v>
      </c>
      <c r="E32" s="26">
        <v>1.1235219241736191E-2</v>
      </c>
      <c r="F32" s="26">
        <v>1.1235219241736191E-2</v>
      </c>
      <c r="G32" s="200">
        <v>0</v>
      </c>
      <c r="H32" s="26">
        <v>0</v>
      </c>
      <c r="I32" s="26">
        <v>0</v>
      </c>
      <c r="J32" s="200">
        <v>1.1235219241736191E-2</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5.7674125440912459E-2</v>
      </c>
      <c r="E33" s="26">
        <v>5.7674125440912459E-2</v>
      </c>
      <c r="F33" s="26">
        <v>5.7674125440912459E-2</v>
      </c>
      <c r="G33" s="200">
        <v>0</v>
      </c>
      <c r="H33" s="26">
        <v>0</v>
      </c>
      <c r="I33" s="26">
        <v>0</v>
      </c>
      <c r="J33" s="200">
        <v>5.7674125440912459E-2</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2.2470438483472382E-3</v>
      </c>
      <c r="E34" s="26">
        <v>2.2470438483472382E-3</v>
      </c>
      <c r="F34" s="26">
        <v>2.2470438483472382E-3</v>
      </c>
      <c r="G34" s="200">
        <v>0</v>
      </c>
      <c r="H34" s="26">
        <v>0</v>
      </c>
      <c r="I34" s="26">
        <v>0</v>
      </c>
      <c r="J34" s="200">
        <v>2.2470438483472382E-3</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15</v>
      </c>
      <c r="E44" s="215">
        <v>15</v>
      </c>
      <c r="F44" s="215">
        <v>15</v>
      </c>
      <c r="G44" s="215">
        <v>0</v>
      </c>
      <c r="H44" s="215">
        <v>0</v>
      </c>
      <c r="I44" s="215">
        <v>0</v>
      </c>
      <c r="J44" s="215">
        <v>15</v>
      </c>
      <c r="K44" s="215">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15</v>
      </c>
      <c r="E54" s="200">
        <v>15</v>
      </c>
      <c r="F54" s="200">
        <v>15</v>
      </c>
      <c r="G54" s="200">
        <v>0</v>
      </c>
      <c r="H54" s="200">
        <v>0</v>
      </c>
      <c r="I54" s="200">
        <v>0</v>
      </c>
      <c r="J54" s="200">
        <v>15</v>
      </c>
      <c r="K54" s="20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7.4901461611574613E-2</v>
      </c>
      <c r="E55" s="200">
        <v>7.4901461611574613E-2</v>
      </c>
      <c r="F55" s="200">
        <v>7.4901461611574613E-2</v>
      </c>
      <c r="G55" s="200">
        <v>0</v>
      </c>
      <c r="H55" s="200">
        <v>0</v>
      </c>
      <c r="I55" s="200">
        <v>0</v>
      </c>
      <c r="J55" s="200">
        <v>7.4901461611574613E-2</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7.4901461611574613E-2</v>
      </c>
      <c r="E56" s="26">
        <v>7.4901461611574613E-2</v>
      </c>
      <c r="F56" s="26">
        <v>7.4901461611574613E-2</v>
      </c>
      <c r="G56" s="26">
        <v>0</v>
      </c>
      <c r="H56" s="26">
        <v>0</v>
      </c>
      <c r="I56" s="26">
        <v>0</v>
      </c>
      <c r="J56" s="26">
        <v>7.4901461611574613E-2</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15</v>
      </c>
      <c r="E63" s="26">
        <v>15</v>
      </c>
      <c r="F63" s="26">
        <v>15</v>
      </c>
      <c r="G63" s="26">
        <v>0</v>
      </c>
      <c r="H63" s="26">
        <v>0</v>
      </c>
      <c r="I63" s="26">
        <v>0</v>
      </c>
      <c r="J63" s="26">
        <v>15</v>
      </c>
      <c r="K63" s="26">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7.4901461611574613E-2</v>
      </c>
      <c r="E64" s="221">
        <v>7.4901461611574613E-2</v>
      </c>
      <c r="F64" s="221">
        <v>7.4901461611574613E-2</v>
      </c>
      <c r="G64" s="221">
        <v>0</v>
      </c>
      <c r="H64" s="221">
        <v>0</v>
      </c>
      <c r="I64" s="221">
        <v>0</v>
      </c>
      <c r="J64" s="221">
        <v>7.4901461611574613E-2</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t="s">
        <v>83</v>
      </c>
      <c r="F26" s="157" t="s">
        <v>83</v>
      </c>
      <c r="G26" s="157">
        <v>0</v>
      </c>
      <c r="H26" s="157" t="s">
        <v>83</v>
      </c>
      <c r="I26" s="157">
        <v>0</v>
      </c>
      <c r="J26" s="157" t="s">
        <v>83</v>
      </c>
      <c r="K26" s="157" t="s">
        <v>83</v>
      </c>
      <c r="L26" s="157">
        <v>0</v>
      </c>
      <c r="M26" s="157" t="s">
        <v>83</v>
      </c>
      <c r="N26" s="157">
        <v>15</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O_Ч2_19</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550</v>
      </c>
    </row>
    <row r="24" spans="1:2" s="134" customFormat="1" ht="16.5" thickBot="1" x14ac:dyDescent="0.3">
      <c r="A24" s="167" t="s">
        <v>471</v>
      </c>
      <c r="B24" s="168" t="s">
        <v>549</v>
      </c>
    </row>
    <row r="25" spans="1:2" s="134" customFormat="1" ht="16.5" thickBot="1" x14ac:dyDescent="0.3">
      <c r="A25" s="169" t="s">
        <v>472</v>
      </c>
      <c r="B25" s="168">
        <v>2024</v>
      </c>
    </row>
    <row r="26" spans="1:2" s="134" customFormat="1" ht="16.5" thickBot="1" x14ac:dyDescent="0.3">
      <c r="A26" s="170" t="s">
        <v>473</v>
      </c>
      <c r="B26" s="168" t="s">
        <v>527</v>
      </c>
    </row>
    <row r="27" spans="1:2" s="134" customFormat="1" ht="29.25" thickBot="1" x14ac:dyDescent="0.3">
      <c r="A27" s="171" t="s">
        <v>474</v>
      </c>
      <c r="B27" s="168" t="s">
        <v>548</v>
      </c>
    </row>
    <row r="28" spans="1:2" s="134" customFormat="1" ht="16.5" thickBot="1" x14ac:dyDescent="0.3">
      <c r="A28" s="173" t="s">
        <v>475</v>
      </c>
      <c r="B28" s="168" t="s">
        <v>551</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O_Ч2_19</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543</v>
      </c>
    </row>
    <row r="23" spans="1:3" ht="42.75" customHeight="1" x14ac:dyDescent="0.25">
      <c r="A23" s="49" t="s">
        <v>15</v>
      </c>
      <c r="B23" s="50" t="s">
        <v>137</v>
      </c>
      <c r="C23" s="25" t="s">
        <v>525</v>
      </c>
    </row>
    <row r="24" spans="1:3" ht="63" customHeight="1" x14ac:dyDescent="0.25">
      <c r="A24" s="49" t="s">
        <v>17</v>
      </c>
      <c r="B24" s="50" t="s">
        <v>138</v>
      </c>
      <c r="C24" s="25" t="s">
        <v>549</v>
      </c>
    </row>
    <row r="25" spans="1:3" ht="63" customHeight="1" x14ac:dyDescent="0.25">
      <c r="A25" s="49" t="s">
        <v>19</v>
      </c>
      <c r="B25" s="50" t="s">
        <v>139</v>
      </c>
      <c r="C25" s="25" t="s">
        <v>189</v>
      </c>
    </row>
    <row r="26" spans="1:3" ht="42.75" customHeight="1" x14ac:dyDescent="0.25">
      <c r="A26" s="49" t="s">
        <v>21</v>
      </c>
      <c r="B26" s="50" t="s">
        <v>140</v>
      </c>
      <c r="C26" s="25" t="s">
        <v>544</v>
      </c>
    </row>
    <row r="27" spans="1:3" ht="42.75" customHeight="1" x14ac:dyDescent="0.25">
      <c r="A27" s="49" t="s">
        <v>23</v>
      </c>
      <c r="B27" s="50" t="s">
        <v>141</v>
      </c>
      <c r="C27" s="25" t="s">
        <v>545</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O_Ч2_19</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68819.400000000009</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18327829.063537505</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1966.2685714285717</v>
      </c>
      <c r="E65" s="109">
        <f t="shared" si="10"/>
        <v>1966.2685714285717</v>
      </c>
      <c r="F65" s="109">
        <f t="shared" si="10"/>
        <v>1966.2685714285717</v>
      </c>
      <c r="G65" s="109">
        <f t="shared" si="10"/>
        <v>1966.2685714285717</v>
      </c>
      <c r="H65" s="109">
        <f t="shared" si="10"/>
        <v>1966.2685714285717</v>
      </c>
      <c r="I65" s="109">
        <f t="shared" si="10"/>
        <v>1966.2685714285717</v>
      </c>
      <c r="J65" s="109">
        <f t="shared" si="10"/>
        <v>1966.2685714285717</v>
      </c>
      <c r="K65" s="109">
        <f t="shared" si="10"/>
        <v>1966.2685714285717</v>
      </c>
      <c r="L65" s="109">
        <f t="shared" si="10"/>
        <v>1966.2685714285717</v>
      </c>
      <c r="M65" s="109">
        <f t="shared" si="10"/>
        <v>1966.2685714285717</v>
      </c>
      <c r="N65" s="109">
        <f t="shared" si="10"/>
        <v>1966.2685714285717</v>
      </c>
      <c r="O65" s="109">
        <f t="shared" si="10"/>
        <v>1966.2685714285717</v>
      </c>
      <c r="P65" s="109">
        <f t="shared" si="10"/>
        <v>1966.2685714285717</v>
      </c>
      <c r="Q65" s="109">
        <f t="shared" si="10"/>
        <v>1966.2685714285717</v>
      </c>
      <c r="R65" s="109">
        <f t="shared" si="10"/>
        <v>1966.2685714285717</v>
      </c>
      <c r="S65" s="109">
        <f t="shared" si="10"/>
        <v>1966.2685714285717</v>
      </c>
      <c r="T65" s="109">
        <f t="shared" si="10"/>
        <v>1966.2685714285717</v>
      </c>
      <c r="U65" s="109">
        <f t="shared" si="10"/>
        <v>1966.2685714285717</v>
      </c>
      <c r="V65" s="109">
        <f t="shared" si="10"/>
        <v>1966.2685714285717</v>
      </c>
      <c r="W65" s="109">
        <f t="shared" si="10"/>
        <v>1966.2685714285717</v>
      </c>
    </row>
    <row r="66" spans="1:23" ht="11.25" customHeight="1" x14ac:dyDescent="0.25">
      <c r="A66" s="74" t="s">
        <v>237</v>
      </c>
      <c r="B66" s="109">
        <f>IF(AND(B45&gt;$B$92,B45&lt;=$B$92+$B$27),B65,0)</f>
        <v>0</v>
      </c>
      <c r="C66" s="109">
        <f t="shared" ref="C66:W66" si="11">IF(AND(C45&gt;$B$92,C45&lt;=$B$92+$B$27),C65+B66,0)</f>
        <v>0</v>
      </c>
      <c r="D66" s="109">
        <f t="shared" si="11"/>
        <v>1966.2685714285717</v>
      </c>
      <c r="E66" s="109">
        <f t="shared" si="11"/>
        <v>3932.5371428571434</v>
      </c>
      <c r="F66" s="109">
        <f t="shared" si="11"/>
        <v>5898.8057142857151</v>
      </c>
      <c r="G66" s="109">
        <f t="shared" si="11"/>
        <v>7865.0742857142868</v>
      </c>
      <c r="H66" s="109">
        <f t="shared" si="11"/>
        <v>9831.3428571428594</v>
      </c>
      <c r="I66" s="109">
        <f t="shared" si="11"/>
        <v>11797.611428571432</v>
      </c>
      <c r="J66" s="109">
        <f t="shared" si="11"/>
        <v>13763.880000000005</v>
      </c>
      <c r="K66" s="109">
        <f t="shared" si="11"/>
        <v>15730.148571428577</v>
      </c>
      <c r="L66" s="109">
        <f t="shared" si="11"/>
        <v>17696.41714285715</v>
      </c>
      <c r="M66" s="109">
        <f t="shared" si="11"/>
        <v>19662.685714285722</v>
      </c>
      <c r="N66" s="109">
        <f t="shared" si="11"/>
        <v>21628.954285714295</v>
      </c>
      <c r="O66" s="109">
        <f t="shared" si="11"/>
        <v>23595.222857142868</v>
      </c>
      <c r="P66" s="109">
        <f t="shared" si="11"/>
        <v>25561.49142857144</v>
      </c>
      <c r="Q66" s="109">
        <f t="shared" si="11"/>
        <v>27527.760000000013</v>
      </c>
      <c r="R66" s="109">
        <f t="shared" si="11"/>
        <v>29494.028571428586</v>
      </c>
      <c r="S66" s="109">
        <f t="shared" si="11"/>
        <v>31460.297142857158</v>
      </c>
      <c r="T66" s="109">
        <f t="shared" si="11"/>
        <v>33426.565714285731</v>
      </c>
      <c r="U66" s="109">
        <f t="shared" si="11"/>
        <v>35392.8342857143</v>
      </c>
      <c r="V66" s="109">
        <f t="shared" si="11"/>
        <v>37359.102857142869</v>
      </c>
      <c r="W66" s="109">
        <f t="shared" si="11"/>
        <v>39325.371428571438</v>
      </c>
    </row>
    <row r="67" spans="1:23" ht="25.5" customHeight="1" x14ac:dyDescent="0.25">
      <c r="A67" s="110" t="s">
        <v>238</v>
      </c>
      <c r="B67" s="106">
        <f t="shared" ref="B67:W67" si="12">B64-B65</f>
        <v>0</v>
      </c>
      <c r="C67" s="106">
        <f t="shared" si="12"/>
        <v>1867174.4212495829</v>
      </c>
      <c r="D67" s="106">
        <f>D64-D65</f>
        <v>1996064.3558912615</v>
      </c>
      <c r="E67" s="106">
        <f t="shared" si="12"/>
        <v>2191790.2902605408</v>
      </c>
      <c r="F67" s="106">
        <f t="shared" si="12"/>
        <v>2406990.5680631953</v>
      </c>
      <c r="G67" s="106">
        <f t="shared" si="12"/>
        <v>2643630.3531707139</v>
      </c>
      <c r="H67" s="106">
        <f t="shared" si="12"/>
        <v>2903875.5269663967</v>
      </c>
      <c r="I67" s="106">
        <f t="shared" si="12"/>
        <v>3190113.3985221204</v>
      </c>
      <c r="J67" s="106">
        <f t="shared" si="12"/>
        <v>3504975.5696148789</v>
      </c>
      <c r="K67" s="106">
        <f t="shared" si="12"/>
        <v>3851363.1803119965</v>
      </c>
      <c r="L67" s="106">
        <f t="shared" si="12"/>
        <v>4232474.7846282423</v>
      </c>
      <c r="M67" s="106">
        <f t="shared" si="12"/>
        <v>4651837.1320470385</v>
      </c>
      <c r="N67" s="106">
        <f t="shared" si="12"/>
        <v>5113339.1597686103</v>
      </c>
      <c r="O67" s="106">
        <f t="shared" si="12"/>
        <v>5621269.5326952394</v>
      </c>
      <c r="P67" s="106">
        <f t="shared" si="12"/>
        <v>6180358.1037148526</v>
      </c>
      <c r="Q67" s="106">
        <f t="shared" si="12"/>
        <v>6795821.7061600797</v>
      </c>
      <c r="R67" s="106">
        <f t="shared" si="12"/>
        <v>7473414.733800916</v>
      </c>
      <c r="S67" s="106">
        <f t="shared" si="12"/>
        <v>8219485.0118176285</v>
      </c>
      <c r="T67" s="106">
        <f t="shared" si="12"/>
        <v>9041035.515386194</v>
      </c>
      <c r="U67" s="106">
        <f t="shared" si="12"/>
        <v>9945792.5513334256</v>
      </c>
      <c r="V67" s="106">
        <f t="shared" si="12"/>
        <v>10942281.083382174</v>
      </c>
      <c r="W67" s="106">
        <f t="shared" si="12"/>
        <v>12039907.953472726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1996064.3558912615</v>
      </c>
      <c r="E69" s="105">
        <f>E67+E68</f>
        <v>2191790.2902605408</v>
      </c>
      <c r="F69" s="105">
        <f t="shared" ref="F69:W69" si="14">F67-F68</f>
        <v>2406990.5680631953</v>
      </c>
      <c r="G69" s="105">
        <f t="shared" si="14"/>
        <v>2643630.3531707139</v>
      </c>
      <c r="H69" s="105">
        <f t="shared" si="14"/>
        <v>2903875.5269663967</v>
      </c>
      <c r="I69" s="105">
        <f t="shared" si="14"/>
        <v>3190113.3985221204</v>
      </c>
      <c r="J69" s="105">
        <f t="shared" si="14"/>
        <v>3504975.5696148789</v>
      </c>
      <c r="K69" s="105">
        <f t="shared" si="14"/>
        <v>3851363.1803119965</v>
      </c>
      <c r="L69" s="105">
        <f t="shared" si="14"/>
        <v>4232474.7846282423</v>
      </c>
      <c r="M69" s="105">
        <f t="shared" si="14"/>
        <v>4651837.1320470385</v>
      </c>
      <c r="N69" s="105">
        <f t="shared" si="14"/>
        <v>5113339.1597686103</v>
      </c>
      <c r="O69" s="105">
        <f t="shared" si="14"/>
        <v>5621269.5326952394</v>
      </c>
      <c r="P69" s="105">
        <f t="shared" si="14"/>
        <v>6180358.1037148526</v>
      </c>
      <c r="Q69" s="105">
        <f t="shared" si="14"/>
        <v>6795821.7061600797</v>
      </c>
      <c r="R69" s="105">
        <f t="shared" si="14"/>
        <v>7473414.733800916</v>
      </c>
      <c r="S69" s="105">
        <f t="shared" si="14"/>
        <v>8219485.0118176285</v>
      </c>
      <c r="T69" s="105">
        <f t="shared" si="14"/>
        <v>9041035.515386194</v>
      </c>
      <c r="U69" s="105">
        <f t="shared" si="14"/>
        <v>9945792.5513334256</v>
      </c>
      <c r="V69" s="105">
        <f t="shared" si="14"/>
        <v>10942281.083382174</v>
      </c>
      <c r="W69" s="105">
        <f t="shared" si="14"/>
        <v>12039907.953472726</v>
      </c>
    </row>
    <row r="70" spans="1:23" ht="12" customHeight="1" x14ac:dyDescent="0.25">
      <c r="A70" s="74" t="s">
        <v>208</v>
      </c>
      <c r="B70" s="102">
        <f t="shared" ref="B70:W70" si="15">-IF(B69&gt;0, B69*$B$35, 0)</f>
        <v>0</v>
      </c>
      <c r="C70" s="102">
        <f t="shared" si="15"/>
        <v>-373434.88424991659</v>
      </c>
      <c r="D70" s="102">
        <f t="shared" si="15"/>
        <v>-399212.87117825233</v>
      </c>
      <c r="E70" s="102">
        <f t="shared" si="15"/>
        <v>-438358.05805210816</v>
      </c>
      <c r="F70" s="102">
        <f t="shared" si="15"/>
        <v>-481398.11361263908</v>
      </c>
      <c r="G70" s="102">
        <f t="shared" si="15"/>
        <v>-528726.07063414284</v>
      </c>
      <c r="H70" s="102">
        <f t="shared" si="15"/>
        <v>-580775.10539327934</v>
      </c>
      <c r="I70" s="102">
        <f t="shared" si="15"/>
        <v>-638022.67970442411</v>
      </c>
      <c r="J70" s="102">
        <f t="shared" si="15"/>
        <v>-700995.11392297584</v>
      </c>
      <c r="K70" s="102">
        <f t="shared" si="15"/>
        <v>-770272.63606239937</v>
      </c>
      <c r="L70" s="102">
        <f t="shared" si="15"/>
        <v>-846494.9569256485</v>
      </c>
      <c r="M70" s="102">
        <f t="shared" si="15"/>
        <v>-930367.42640940775</v>
      </c>
      <c r="N70" s="102">
        <f t="shared" si="15"/>
        <v>-1022667.8319537221</v>
      </c>
      <c r="O70" s="102">
        <f t="shared" si="15"/>
        <v>-1124253.9065390478</v>
      </c>
      <c r="P70" s="102">
        <f t="shared" si="15"/>
        <v>-1236071.6207429706</v>
      </c>
      <c r="Q70" s="102">
        <f t="shared" si="15"/>
        <v>-1359164.341232016</v>
      </c>
      <c r="R70" s="102">
        <f t="shared" si="15"/>
        <v>-1494682.9467601832</v>
      </c>
      <c r="S70" s="102">
        <f t="shared" si="15"/>
        <v>-1643897.0023635258</v>
      </c>
      <c r="T70" s="102">
        <f t="shared" si="15"/>
        <v>-1808207.1030772389</v>
      </c>
      <c r="U70" s="102">
        <f t="shared" si="15"/>
        <v>-1989158.5102666852</v>
      </c>
      <c r="V70" s="102">
        <f t="shared" si="15"/>
        <v>-2188456.216676435</v>
      </c>
      <c r="W70" s="102">
        <f t="shared" si="15"/>
        <v>-2407981.5906945453</v>
      </c>
    </row>
    <row r="71" spans="1:23" ht="12.75" customHeight="1" thickBot="1" x14ac:dyDescent="0.3">
      <c r="A71" s="111" t="s">
        <v>241</v>
      </c>
      <c r="B71" s="112">
        <f t="shared" ref="B71:W71" si="16">B69+B70</f>
        <v>0</v>
      </c>
      <c r="C71" s="112">
        <f>C69+C70</f>
        <v>1493739.5369996664</v>
      </c>
      <c r="D71" s="112">
        <f t="shared" si="16"/>
        <v>1596851.4847130091</v>
      </c>
      <c r="E71" s="112">
        <f t="shared" si="16"/>
        <v>1753432.2322084326</v>
      </c>
      <c r="F71" s="112">
        <f t="shared" si="16"/>
        <v>1925592.4544505563</v>
      </c>
      <c r="G71" s="112">
        <f t="shared" si="16"/>
        <v>2114904.2825365709</v>
      </c>
      <c r="H71" s="112">
        <f t="shared" si="16"/>
        <v>2323100.4215731174</v>
      </c>
      <c r="I71" s="112">
        <f t="shared" si="16"/>
        <v>2552090.7188176964</v>
      </c>
      <c r="J71" s="112">
        <f t="shared" si="16"/>
        <v>2803980.4556919029</v>
      </c>
      <c r="K71" s="112">
        <f t="shared" si="16"/>
        <v>3081090.544249597</v>
      </c>
      <c r="L71" s="112">
        <f t="shared" si="16"/>
        <v>3385979.827702594</v>
      </c>
      <c r="M71" s="112">
        <f t="shared" si="16"/>
        <v>3721469.705637631</v>
      </c>
      <c r="N71" s="112">
        <f t="shared" si="16"/>
        <v>4090671.3278148882</v>
      </c>
      <c r="O71" s="112">
        <f t="shared" si="16"/>
        <v>4497015.6261561913</v>
      </c>
      <c r="P71" s="112">
        <f t="shared" si="16"/>
        <v>4944286.4829718824</v>
      </c>
      <c r="Q71" s="112">
        <f t="shared" si="16"/>
        <v>5436657.3649280639</v>
      </c>
      <c r="R71" s="112">
        <f t="shared" si="16"/>
        <v>5978731.7870407328</v>
      </c>
      <c r="S71" s="112">
        <f t="shared" si="16"/>
        <v>6575588.0094541032</v>
      </c>
      <c r="T71" s="112">
        <f t="shared" si="16"/>
        <v>7232828.4123089556</v>
      </c>
      <c r="U71" s="112">
        <f t="shared" si="16"/>
        <v>7956634.0410667406</v>
      </c>
      <c r="V71" s="112">
        <f t="shared" si="16"/>
        <v>8753824.8667057399</v>
      </c>
      <c r="W71" s="112">
        <f t="shared" si="16"/>
        <v>9631926.3627781812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1996064.3558912615</v>
      </c>
      <c r="E74" s="106">
        <f t="shared" si="18"/>
        <v>2191790.2902605408</v>
      </c>
      <c r="F74" s="106">
        <f t="shared" si="18"/>
        <v>2406990.5680631953</v>
      </c>
      <c r="G74" s="106">
        <f t="shared" si="18"/>
        <v>2643630.3531707139</v>
      </c>
      <c r="H74" s="106">
        <f t="shared" si="18"/>
        <v>2903875.5269663967</v>
      </c>
      <c r="I74" s="106">
        <f t="shared" si="18"/>
        <v>3190113.3985221204</v>
      </c>
      <c r="J74" s="106">
        <f t="shared" si="18"/>
        <v>3504975.5696148789</v>
      </c>
      <c r="K74" s="106">
        <f t="shared" si="18"/>
        <v>3851363.1803119965</v>
      </c>
      <c r="L74" s="106">
        <f t="shared" si="18"/>
        <v>4232474.7846282423</v>
      </c>
      <c r="M74" s="106">
        <f t="shared" si="18"/>
        <v>4651837.1320470385</v>
      </c>
      <c r="N74" s="106">
        <f t="shared" si="18"/>
        <v>5113339.1597686103</v>
      </c>
      <c r="O74" s="106">
        <f t="shared" si="18"/>
        <v>5621269.5326952394</v>
      </c>
      <c r="P74" s="106">
        <f t="shared" si="18"/>
        <v>6180358.1037148526</v>
      </c>
      <c r="Q74" s="106">
        <f t="shared" si="18"/>
        <v>6795821.7061600797</v>
      </c>
      <c r="R74" s="106">
        <f t="shared" si="18"/>
        <v>7473414.733800916</v>
      </c>
      <c r="S74" s="106">
        <f t="shared" si="18"/>
        <v>8219485.0118176285</v>
      </c>
      <c r="T74" s="106">
        <f t="shared" si="18"/>
        <v>9041035.515386194</v>
      </c>
      <c r="U74" s="106">
        <f t="shared" si="18"/>
        <v>9945792.5513334256</v>
      </c>
      <c r="V74" s="106">
        <f t="shared" si="18"/>
        <v>10942281.083382174</v>
      </c>
      <c r="W74" s="106">
        <f t="shared" si="18"/>
        <v>12039907.953472726</v>
      </c>
    </row>
    <row r="75" spans="1:23" ht="12" customHeight="1" x14ac:dyDescent="0.25">
      <c r="A75" s="74" t="s">
        <v>236</v>
      </c>
      <c r="B75" s="102">
        <f t="shared" ref="B75:W75" si="19">B65</f>
        <v>0</v>
      </c>
      <c r="C75" s="102">
        <f t="shared" si="19"/>
        <v>0</v>
      </c>
      <c r="D75" s="102">
        <f t="shared" si="19"/>
        <v>1966.2685714285717</v>
      </c>
      <c r="E75" s="102">
        <f t="shared" si="19"/>
        <v>1966.2685714285717</v>
      </c>
      <c r="F75" s="102">
        <f t="shared" si="19"/>
        <v>1966.2685714285717</v>
      </c>
      <c r="G75" s="102">
        <f t="shared" si="19"/>
        <v>1966.2685714285717</v>
      </c>
      <c r="H75" s="102">
        <f t="shared" si="19"/>
        <v>1966.2685714285717</v>
      </c>
      <c r="I75" s="102">
        <f t="shared" si="19"/>
        <v>1966.2685714285717</v>
      </c>
      <c r="J75" s="102">
        <f t="shared" si="19"/>
        <v>1966.2685714285717</v>
      </c>
      <c r="K75" s="102">
        <f t="shared" si="19"/>
        <v>1966.2685714285717</v>
      </c>
      <c r="L75" s="102">
        <f t="shared" si="19"/>
        <v>1966.2685714285717</v>
      </c>
      <c r="M75" s="102">
        <f t="shared" si="19"/>
        <v>1966.2685714285717</v>
      </c>
      <c r="N75" s="102">
        <f t="shared" si="19"/>
        <v>1966.2685714285717</v>
      </c>
      <c r="O75" s="102">
        <f t="shared" si="19"/>
        <v>1966.2685714285717</v>
      </c>
      <c r="P75" s="102">
        <f t="shared" si="19"/>
        <v>1966.2685714285717</v>
      </c>
      <c r="Q75" s="102">
        <f t="shared" si="19"/>
        <v>1966.2685714285717</v>
      </c>
      <c r="R75" s="102">
        <f t="shared" si="19"/>
        <v>1966.2685714285717</v>
      </c>
      <c r="S75" s="102">
        <f t="shared" si="19"/>
        <v>1966.2685714285717</v>
      </c>
      <c r="T75" s="102">
        <f t="shared" si="19"/>
        <v>1966.2685714285717</v>
      </c>
      <c r="U75" s="102">
        <f t="shared" si="19"/>
        <v>1966.2685714285717</v>
      </c>
      <c r="V75" s="102">
        <f t="shared" si="19"/>
        <v>1966.2685714285717</v>
      </c>
      <c r="W75" s="102">
        <f t="shared" si="19"/>
        <v>1966.2685714285717</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-399212.87117825233</v>
      </c>
      <c r="E77" s="109">
        <f>IF(SUM($B$70:E70)+SUM($B$77:D77)&gt;0,0,SUM($B$70:E70)-SUM($B$77:D77))</f>
        <v>-438358.05805210816</v>
      </c>
      <c r="F77" s="109">
        <f>IF(SUM($B$70:F70)+SUM($B$77:E77)&gt;0,0,SUM($B$70:F70)-SUM($B$77:E77))</f>
        <v>-481398.11361263902</v>
      </c>
      <c r="G77" s="109">
        <f>IF(SUM($B$70:G70)+SUM($B$77:F77)&gt;0,0,SUM($B$70:G70)-SUM($B$77:F77))</f>
        <v>-528726.07063414273</v>
      </c>
      <c r="H77" s="109">
        <f>IF(SUM($B$70:H70)+SUM($B$77:G77)&gt;0,0,SUM($B$70:H70)-SUM($B$77:G77))</f>
        <v>-580775.10539327934</v>
      </c>
      <c r="I77" s="109">
        <f>IF(SUM($B$70:I70)+SUM($B$77:H77)&gt;0,0,SUM($B$70:I70)-SUM($B$77:H77))</f>
        <v>-638022.67970442399</v>
      </c>
      <c r="J77" s="109">
        <f>IF(SUM($B$70:J70)+SUM($B$77:I77)&gt;0,0,SUM($B$70:J70)-SUM($B$77:I77))</f>
        <v>-700995.11392297596</v>
      </c>
      <c r="K77" s="109">
        <f>IF(SUM($B$70:K70)+SUM($B$77:J77)&gt;0,0,SUM($B$70:K70)-SUM($B$77:J77))</f>
        <v>-770272.63606239948</v>
      </c>
      <c r="L77" s="109">
        <f>IF(SUM($B$70:L70)+SUM($B$77:K77)&gt;0,0,SUM($B$70:L70)-SUM($B$77:K77))</f>
        <v>-846494.95692564826</v>
      </c>
      <c r="M77" s="109">
        <f>IF(SUM($B$70:M70)+SUM($B$77:L77)&gt;0,0,SUM($B$70:M70)-SUM($B$77:L77))</f>
        <v>-930367.42640940752</v>
      </c>
      <c r="N77" s="109">
        <f>IF(SUM($B$70:N70)+SUM($B$77:M77)&gt;0,0,SUM($B$70:N70)-SUM($B$77:M77))</f>
        <v>-1022667.8319537221</v>
      </c>
      <c r="O77" s="109">
        <f>IF(SUM($B$70:O70)+SUM($B$77:N77)&gt;0,0,SUM($B$70:O70)-SUM($B$77:N77))</f>
        <v>-1124253.9065390471</v>
      </c>
      <c r="P77" s="109">
        <f>IF(SUM($B$70:P70)+SUM($B$77:O77)&gt;0,0,SUM($B$70:P70)-SUM($B$77:O77))</f>
        <v>-1236071.6207429711</v>
      </c>
      <c r="Q77" s="109">
        <f>IF(SUM($B$70:Q70)+SUM($B$77:P77)&gt;0,0,SUM($B$70:Q70)-SUM($B$77:P77))</f>
        <v>-1359164.3412320167</v>
      </c>
      <c r="R77" s="109">
        <f>IF(SUM($B$70:R70)+SUM($B$77:Q77)&gt;0,0,SUM($B$70:R70)-SUM($B$77:Q77))</f>
        <v>-1494682.9467601832</v>
      </c>
      <c r="S77" s="109">
        <f>IF(SUM($B$70:S70)+SUM($B$77:R77)&gt;0,0,SUM($B$70:S70)-SUM($B$77:R77))</f>
        <v>-1643897.0023635253</v>
      </c>
      <c r="T77" s="109">
        <f>IF(SUM($B$70:T70)+SUM($B$77:S77)&gt;0,0,SUM($B$70:T70)-SUM($B$77:S77))</f>
        <v>-1808207.1030772384</v>
      </c>
      <c r="U77" s="109">
        <f>IF(SUM($B$70:U70)+SUM($B$77:T77)&gt;0,0,SUM($B$70:U70)-SUM($B$77:T77))</f>
        <v>-1989158.5102666859</v>
      </c>
      <c r="V77" s="109">
        <f>IF(SUM($B$70:V70)+SUM($B$77:U77)&gt;0,0,SUM($B$70:V70)-SUM($B$77:U77))</f>
        <v>-2188456.2166764364</v>
      </c>
      <c r="W77" s="109">
        <f>IF(SUM($B$70:W70)+SUM($B$77:V77)&gt;0,0,SUM($B$70:W70)-SUM($B$77:V77))</f>
        <v>-2407981.5906945467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1585697.2416086509</v>
      </c>
      <c r="E82" s="106">
        <f t="shared" si="24"/>
        <v>1735826.9186865413</v>
      </c>
      <c r="F82" s="106">
        <f t="shared" si="24"/>
        <v>1906039.7065853274</v>
      </c>
      <c r="G82" s="106">
        <f t="shared" si="24"/>
        <v>2093207.5839408559</v>
      </c>
      <c r="H82" s="106">
        <f t="shared" si="24"/>
        <v>2299043.1841085856</v>
      </c>
      <c r="I82" s="106">
        <f t="shared" si="24"/>
        <v>2525434.2115771607</v>
      </c>
      <c r="J82" s="106">
        <f t="shared" si="24"/>
        <v>2774461.5184976636</v>
      </c>
      <c r="K82" s="106">
        <f t="shared" si="24"/>
        <v>3048419.0630949219</v>
      </c>
      <c r="L82" s="106">
        <f t="shared" si="24"/>
        <v>3349835.9471860062</v>
      </c>
      <c r="M82" s="106">
        <f t="shared" si="24"/>
        <v>3681500.7508107885</v>
      </c>
      <c r="N82" s="106">
        <f t="shared" si="24"/>
        <v>4046488.404957768</v>
      </c>
      <c r="O82" s="106">
        <f t="shared" si="24"/>
        <v>4448189.8687785659</v>
      </c>
      <c r="P82" s="106">
        <f t="shared" si="24"/>
        <v>4890344.9057849571</v>
      </c>
      <c r="Q82" s="106">
        <f t="shared" si="24"/>
        <v>5377078.2845985778</v>
      </c>
      <c r="R82" s="106">
        <f t="shared" si="24"/>
        <v>5912939.7641916862</v>
      </c>
      <c r="S82" s="106">
        <f t="shared" si="24"/>
        <v>6502948.2615674688</v>
      </c>
      <c r="T82" s="106">
        <f t="shared" si="24"/>
        <v>7152640.6418671357</v>
      </c>
      <c r="U82" s="106">
        <f t="shared" si="24"/>
        <v>7868125.6173870536</v>
      </c>
      <c r="V82" s="106">
        <f t="shared" si="24"/>
        <v>8656143.2934159003</v>
      </c>
      <c r="W82" s="106">
        <f t="shared" si="24"/>
        <v>9524130.9556841608</v>
      </c>
    </row>
    <row r="83" spans="1:23" ht="12" customHeight="1" x14ac:dyDescent="0.25">
      <c r="A83" s="94" t="s">
        <v>248</v>
      </c>
      <c r="B83" s="106">
        <f>SUM($B$82:B82)</f>
        <v>0</v>
      </c>
      <c r="C83" s="106">
        <f>SUM(B82:C82)</f>
        <v>977375.2548747079</v>
      </c>
      <c r="D83" s="106">
        <f>SUM(B82:D82)</f>
        <v>2563072.4964833586</v>
      </c>
      <c r="E83" s="106">
        <f>SUM($B$82:E82)</f>
        <v>4298899.4151699003</v>
      </c>
      <c r="F83" s="106">
        <f>SUM($B$82:F82)</f>
        <v>6204939.1217552274</v>
      </c>
      <c r="G83" s="106">
        <f>SUM($B$82:G82)</f>
        <v>8298146.7056960836</v>
      </c>
      <c r="H83" s="106">
        <f>SUM($B$82:H82)</f>
        <v>10597189.889804669</v>
      </c>
      <c r="I83" s="106">
        <f>SUM($B$82:I82)</f>
        <v>13122624.101381829</v>
      </c>
      <c r="J83" s="106">
        <f>SUM($B$82:J82)</f>
        <v>15897085.619879492</v>
      </c>
      <c r="K83" s="106">
        <f>SUM($B$82:K82)</f>
        <v>18945504.682974413</v>
      </c>
      <c r="L83" s="106">
        <f>SUM($B$82:L82)</f>
        <v>22295340.630160421</v>
      </c>
      <c r="M83" s="106">
        <f>SUM($B$82:M82)</f>
        <v>25976841.380971208</v>
      </c>
      <c r="N83" s="106">
        <f>SUM($B$82:N82)</f>
        <v>30023329.785928976</v>
      </c>
      <c r="O83" s="106">
        <f>SUM($B$82:O82)</f>
        <v>34471519.654707544</v>
      </c>
      <c r="P83" s="106">
        <f>SUM($B$82:P82)</f>
        <v>39361864.560492501</v>
      </c>
      <c r="Q83" s="106">
        <f>SUM($B$82:Q82)</f>
        <v>44738942.845091075</v>
      </c>
      <c r="R83" s="106">
        <f>SUM($B$82:R82)</f>
        <v>50651882.609282762</v>
      </c>
      <c r="S83" s="106">
        <f>SUM($B$82:S82)</f>
        <v>57154830.870850228</v>
      </c>
      <c r="T83" s="106">
        <f>SUM($B$82:T82)</f>
        <v>64307471.512717366</v>
      </c>
      <c r="U83" s="106">
        <f>SUM($B$82:U82)</f>
        <v>72175597.130104423</v>
      </c>
      <c r="V83" s="106">
        <f>SUM($B$82:V82)</f>
        <v>80831740.423520327</v>
      </c>
      <c r="W83" s="106">
        <f>SUM($B$82:W82)</f>
        <v>90355871.379204482</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1403271.8952288947</v>
      </c>
      <c r="E85" s="106">
        <f t="shared" si="26"/>
        <v>1359407.0942803209</v>
      </c>
      <c r="F85" s="106">
        <f t="shared" si="26"/>
        <v>1320981.1279566928</v>
      </c>
      <c r="G85" s="106">
        <f t="shared" si="26"/>
        <v>1283803.4121514279</v>
      </c>
      <c r="H85" s="106">
        <f t="shared" si="26"/>
        <v>1247828.5314667444</v>
      </c>
      <c r="I85" s="106">
        <f t="shared" si="26"/>
        <v>1213012.841634016</v>
      </c>
      <c r="J85" s="106">
        <f t="shared" si="26"/>
        <v>1179314.3991015155</v>
      </c>
      <c r="K85" s="106">
        <f t="shared" si="26"/>
        <v>1146692.8932452553</v>
      </c>
      <c r="L85" s="106">
        <f t="shared" si="26"/>
        <v>1115109.5811377957</v>
      </c>
      <c r="M85" s="106">
        <f t="shared" si="26"/>
        <v>1084527.224806441</v>
      </c>
      <c r="N85" s="106">
        <f t="shared" si="26"/>
        <v>1054910.0309097606</v>
      </c>
      <c r="O85" s="106">
        <f t="shared" si="26"/>
        <v>1026223.5927596876</v>
      </c>
      <c r="P85" s="106">
        <f t="shared" si="26"/>
        <v>998434.83461550181</v>
      </c>
      <c r="Q85" s="106">
        <f t="shared" si="26"/>
        <v>971511.95817561052</v>
      </c>
      <c r="R85" s="106">
        <f t="shared" si="26"/>
        <v>945424.39119313238</v>
      </c>
      <c r="S85" s="106">
        <f t="shared" si="26"/>
        <v>920142.73814182729</v>
      </c>
      <c r="T85" s="106">
        <f t="shared" si="26"/>
        <v>895638.73285971978</v>
      </c>
      <c r="U85" s="106">
        <f t="shared" si="26"/>
        <v>871885.19309891202</v>
      </c>
      <c r="V85" s="106">
        <f t="shared" si="26"/>
        <v>848855.97691139381</v>
      </c>
      <c r="W85" s="106">
        <f t="shared" si="26"/>
        <v>826525.94080218917</v>
      </c>
    </row>
    <row r="86" spans="1:23" ht="21.75" customHeight="1" x14ac:dyDescent="0.25">
      <c r="A86" s="110" t="s">
        <v>251</v>
      </c>
      <c r="B86" s="106">
        <f>SUM(B85)</f>
        <v>0</v>
      </c>
      <c r="C86" s="106">
        <f t="shared" ref="C86:W86" si="27">C85+B86</f>
        <v>977375.2548747079</v>
      </c>
      <c r="D86" s="106">
        <f t="shared" si="27"/>
        <v>2380647.1501036026</v>
      </c>
      <c r="E86" s="106">
        <f t="shared" si="27"/>
        <v>3740054.2443839237</v>
      </c>
      <c r="F86" s="106">
        <f t="shared" si="27"/>
        <v>5061035.3723406168</v>
      </c>
      <c r="G86" s="106">
        <f t="shared" si="27"/>
        <v>6344838.7844920447</v>
      </c>
      <c r="H86" s="106">
        <f t="shared" si="27"/>
        <v>7592667.3159587886</v>
      </c>
      <c r="I86" s="106">
        <f t="shared" si="27"/>
        <v>8805680.1575928051</v>
      </c>
      <c r="J86" s="106">
        <f t="shared" si="27"/>
        <v>9984994.5566943213</v>
      </c>
      <c r="K86" s="106">
        <f t="shared" si="27"/>
        <v>11131687.449939577</v>
      </c>
      <c r="L86" s="106">
        <f t="shared" si="27"/>
        <v>12246797.031077372</v>
      </c>
      <c r="M86" s="106">
        <f t="shared" si="27"/>
        <v>13331324.255883813</v>
      </c>
      <c r="N86" s="106">
        <f t="shared" si="27"/>
        <v>14386234.286793573</v>
      </c>
      <c r="O86" s="106">
        <f t="shared" si="27"/>
        <v>15412457.87955326</v>
      </c>
      <c r="P86" s="106">
        <f t="shared" si="27"/>
        <v>16410892.714168763</v>
      </c>
      <c r="Q86" s="106">
        <f t="shared" si="27"/>
        <v>17382404.672344372</v>
      </c>
      <c r="R86" s="106">
        <f t="shared" si="27"/>
        <v>18327829.063537505</v>
      </c>
      <c r="S86" s="106">
        <f t="shared" si="27"/>
        <v>19247971.801679332</v>
      </c>
      <c r="T86" s="106">
        <f t="shared" si="27"/>
        <v>20143610.534539051</v>
      </c>
      <c r="U86" s="106">
        <f t="shared" si="27"/>
        <v>21015495.727637962</v>
      </c>
      <c r="V86" s="106">
        <f t="shared" si="27"/>
        <v>21864351.704549354</v>
      </c>
      <c r="W86" s="106">
        <f t="shared" si="27"/>
        <v>22690877.645351544</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O_Ч2_19</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552</v>
      </c>
      <c r="F47" s="145" t="s">
        <v>552</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553</v>
      </c>
      <c r="F49" s="145" t="s">
        <v>553</v>
      </c>
      <c r="G49" s="146"/>
      <c r="H49" s="146"/>
      <c r="I49" s="146" t="s">
        <v>258</v>
      </c>
      <c r="J49" s="146" t="s">
        <v>258</v>
      </c>
    </row>
    <row r="50" spans="1:10" s="4" customFormat="1" ht="78.75" x14ac:dyDescent="0.25">
      <c r="A50" s="139" t="s">
        <v>321</v>
      </c>
      <c r="B50" s="148" t="s">
        <v>322</v>
      </c>
      <c r="C50" s="145">
        <v>45641</v>
      </c>
      <c r="D50" s="145">
        <v>45641</v>
      </c>
      <c r="E50" s="145" t="s">
        <v>553</v>
      </c>
      <c r="F50" s="145" t="s">
        <v>553</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2024-10-29T06:53:06Z</dcterms:created>
  <dcterms:modified xsi:type="dcterms:W3CDTF">2025-03-31T05:46:00Z</dcterms:modified>
</cp:coreProperties>
</file>