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90" yWindow="39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0" i="8"/>
  <c r="B62" i="8"/>
  <c r="B63" i="8"/>
  <c r="C47" i="8"/>
  <c r="C62" i="8" s="1"/>
  <c r="C59" i="8"/>
  <c r="C58" i="8" s="1"/>
  <c r="C64" i="8" s="1"/>
  <c r="C67" i="8" s="1"/>
  <c r="C60" i="8"/>
  <c r="C61" i="8"/>
  <c r="C63" i="8"/>
  <c r="D63" i="8"/>
  <c r="E63" i="8"/>
  <c r="F63" i="8"/>
  <c r="G63" i="8"/>
  <c r="H63" i="8"/>
  <c r="I63" i="8"/>
  <c r="J63" i="8"/>
  <c r="K63" i="8"/>
  <c r="L63" i="8"/>
  <c r="M63" i="8"/>
  <c r="N63" i="8"/>
  <c r="O63" i="8"/>
  <c r="P63" i="8"/>
  <c r="Q63" i="8"/>
  <c r="R63" i="8"/>
  <c r="B48" i="8"/>
  <c r="B57" i="8" s="1"/>
  <c r="B65" i="8"/>
  <c r="B75" i="8"/>
  <c r="B68" i="8"/>
  <c r="B76" i="8"/>
  <c r="B81" i="8"/>
  <c r="C48" i="8"/>
  <c r="C57" i="8"/>
  <c r="C65" i="8"/>
  <c r="C75" i="8"/>
  <c r="C68" i="8"/>
  <c r="C76" i="8"/>
  <c r="C81" i="8"/>
  <c r="B72" i="8"/>
  <c r="C72" i="8" s="1"/>
  <c r="D65" i="8"/>
  <c r="D75" i="8"/>
  <c r="D68" i="8"/>
  <c r="D76" i="8"/>
  <c r="D81" i="8"/>
  <c r="E65" i="8"/>
  <c r="E75" i="8" s="1"/>
  <c r="E68" i="8"/>
  <c r="E76" i="8"/>
  <c r="E81" i="8"/>
  <c r="F65" i="8"/>
  <c r="F75" i="8" s="1"/>
  <c r="F68" i="8"/>
  <c r="F76" i="8" s="1"/>
  <c r="F81" i="8"/>
  <c r="G65" i="8"/>
  <c r="G75" i="8"/>
  <c r="G68" i="8"/>
  <c r="G76" i="8" s="1"/>
  <c r="G81" i="8"/>
  <c r="H65" i="8"/>
  <c r="H75" i="8"/>
  <c r="H68" i="8"/>
  <c r="H76" i="8"/>
  <c r="H81" i="8"/>
  <c r="I65" i="8"/>
  <c r="I75" i="8" s="1"/>
  <c r="I68" i="8"/>
  <c r="I76" i="8" s="1"/>
  <c r="I81" i="8"/>
  <c r="J65" i="8"/>
  <c r="J75" i="8"/>
  <c r="J68" i="8"/>
  <c r="J76" i="8"/>
  <c r="J81" i="8"/>
  <c r="K65" i="8"/>
  <c r="K75" i="8" s="1"/>
  <c r="K68" i="8"/>
  <c r="K76" i="8" s="1"/>
  <c r="K81" i="8"/>
  <c r="L65" i="8"/>
  <c r="L75" i="8"/>
  <c r="L68" i="8"/>
  <c r="L76" i="8"/>
  <c r="L81" i="8"/>
  <c r="M65" i="8"/>
  <c r="M75" i="8" s="1"/>
  <c r="M68" i="8"/>
  <c r="M76" i="8"/>
  <c r="M81" i="8"/>
  <c r="N65" i="8"/>
  <c r="N75" i="8" s="1"/>
  <c r="N68" i="8"/>
  <c r="N76" i="8" s="1"/>
  <c r="N81" i="8"/>
  <c r="O65" i="8"/>
  <c r="O75" i="8"/>
  <c r="O68" i="8"/>
  <c r="O76" i="8" s="1"/>
  <c r="O81" i="8"/>
  <c r="P65" i="8"/>
  <c r="P75" i="8"/>
  <c r="P68" i="8"/>
  <c r="P76" i="8"/>
  <c r="P81" i="8"/>
  <c r="Q65" i="8"/>
  <c r="Q75" i="8" s="1"/>
  <c r="Q68" i="8"/>
  <c r="Q76" i="8" s="1"/>
  <c r="Q81" i="8"/>
  <c r="R65" i="8"/>
  <c r="R75" i="8" s="1"/>
  <c r="R68" i="8"/>
  <c r="R76" i="8" s="1"/>
  <c r="R81" i="8"/>
  <c r="S63" i="8"/>
  <c r="S65" i="8"/>
  <c r="S75" i="8" s="1"/>
  <c r="S68" i="8"/>
  <c r="S76" i="8" s="1"/>
  <c r="S81" i="8"/>
  <c r="T63" i="8"/>
  <c r="T65" i="8"/>
  <c r="T68" i="8"/>
  <c r="T76" i="8"/>
  <c r="T81" i="8"/>
  <c r="U63" i="8"/>
  <c r="U65" i="8"/>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c r="G66" i="8"/>
  <c r="H66" i="8" s="1"/>
  <c r="I66" i="8" s="1"/>
  <c r="J66" i="8" s="1"/>
  <c r="K66" i="8" s="1"/>
  <c r="L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74" i="8" l="1"/>
  <c r="C69" i="8"/>
  <c r="C70" i="8" s="1"/>
  <c r="C71" i="8" s="1"/>
  <c r="B79" i="8"/>
  <c r="C79" i="8"/>
  <c r="B58" i="8"/>
  <c r="B64" i="8" s="1"/>
  <c r="B67" i="8" s="1"/>
  <c r="D47" i="8"/>
  <c r="C78" i="8"/>
  <c r="M66" i="8"/>
  <c r="N66" i="8" s="1"/>
  <c r="O66" i="8" s="1"/>
  <c r="P66" i="8" s="1"/>
  <c r="Q66" i="8" s="1"/>
  <c r="R66" i="8" s="1"/>
  <c r="S66" i="8" s="1"/>
  <c r="T66" i="8" s="1"/>
  <c r="U66" i="8" s="1"/>
  <c r="V66" i="8" s="1"/>
  <c r="W66" i="8" s="1"/>
  <c r="U75" i="8"/>
  <c r="T75" i="8"/>
  <c r="B74" i="8" l="1"/>
  <c r="B69" i="8"/>
  <c r="D60" i="8"/>
  <c r="D61" i="8"/>
  <c r="D62" i="8"/>
  <c r="E47" i="8"/>
  <c r="D59" i="8"/>
  <c r="D58" i="8" s="1"/>
  <c r="D48" i="8"/>
  <c r="D57" i="8" s="1"/>
  <c r="B78" i="8"/>
  <c r="D79" i="8"/>
  <c r="D64" i="8"/>
  <c r="D67" i="8" s="1"/>
  <c r="D78" i="8"/>
  <c r="E61" i="8" l="1"/>
  <c r="E48" i="8"/>
  <c r="E57" i="8" s="1"/>
  <c r="E62" i="8"/>
  <c r="E59" i="8"/>
  <c r="F47" i="8"/>
  <c r="E60" i="8"/>
  <c r="B70" i="8"/>
  <c r="B71" i="8"/>
  <c r="D74" i="8"/>
  <c r="D69" i="8"/>
  <c r="B77" i="8" l="1"/>
  <c r="B82" i="8" s="1"/>
  <c r="C77" i="8"/>
  <c r="C82" i="8" s="1"/>
  <c r="C85" i="8" s="1"/>
  <c r="G47" i="8"/>
  <c r="F59" i="8"/>
  <c r="F60" i="8"/>
  <c r="F48" i="8"/>
  <c r="F57" i="8" s="1"/>
  <c r="F62" i="8"/>
  <c r="F61" i="8"/>
  <c r="E58" i="8"/>
  <c r="E78" i="8" s="1"/>
  <c r="E79" i="8"/>
  <c r="D70" i="8"/>
  <c r="D71" i="8" s="1"/>
  <c r="F58" i="8" l="1"/>
  <c r="G59" i="8"/>
  <c r="G62" i="8"/>
  <c r="G48" i="8"/>
  <c r="G57" i="8" s="1"/>
  <c r="G60" i="8"/>
  <c r="H47" i="8"/>
  <c r="G61" i="8"/>
  <c r="E64" i="8"/>
  <c r="E67" i="8" s="1"/>
  <c r="F64" i="8"/>
  <c r="F67" i="8" s="1"/>
  <c r="F79" i="8"/>
  <c r="F78" i="8"/>
  <c r="B83" i="8"/>
  <c r="C83" i="8"/>
  <c r="C87" i="8"/>
  <c r="B87" i="8"/>
  <c r="D77" i="8"/>
  <c r="D82" i="8" s="1"/>
  <c r="E74" i="8" l="1"/>
  <c r="E69" i="8"/>
  <c r="B88" i="8"/>
  <c r="B85" i="8"/>
  <c r="B86" i="8" s="1"/>
  <c r="F74" i="8"/>
  <c r="F69" i="8"/>
  <c r="H48" i="8"/>
  <c r="H57" i="8" s="1"/>
  <c r="H79" i="8" s="1"/>
  <c r="H61" i="8"/>
  <c r="H60" i="8"/>
  <c r="H59" i="8"/>
  <c r="I47" i="8"/>
  <c r="H62" i="8"/>
  <c r="G79" i="8"/>
  <c r="G58" i="8"/>
  <c r="G64" i="8" s="1"/>
  <c r="G67" i="8" s="1"/>
  <c r="C88" i="8"/>
  <c r="D85" i="8"/>
  <c r="D83" i="8"/>
  <c r="D88" i="8" s="1"/>
  <c r="D87" i="8"/>
  <c r="G74" i="8" l="1"/>
  <c r="G69" i="8"/>
  <c r="G70" i="8" s="1"/>
  <c r="G71" i="8" s="1"/>
  <c r="H58" i="8"/>
  <c r="I61" i="8"/>
  <c r="I62" i="8"/>
  <c r="I48" i="8"/>
  <c r="I57" i="8" s="1"/>
  <c r="I79" i="8" s="1"/>
  <c r="J47" i="8"/>
  <c r="I59" i="8"/>
  <c r="I58" i="8" s="1"/>
  <c r="I78" i="8" s="1"/>
  <c r="I60" i="8"/>
  <c r="F70" i="8"/>
  <c r="F71" i="8" s="1"/>
  <c r="B89" i="8"/>
  <c r="C86" i="8"/>
  <c r="C89" i="8" s="1"/>
  <c r="D86" i="8"/>
  <c r="D89" i="8" s="1"/>
  <c r="G78" i="8"/>
  <c r="E70" i="8"/>
  <c r="E77" i="8" s="1"/>
  <c r="E82" i="8" s="1"/>
  <c r="E71" i="8"/>
  <c r="I64" i="8" l="1"/>
  <c r="I67" i="8" s="1"/>
  <c r="F77" i="8"/>
  <c r="F82" i="8" s="1"/>
  <c r="J48" i="8"/>
  <c r="J57" i="8" s="1"/>
  <c r="J60" i="8"/>
  <c r="J59" i="8"/>
  <c r="J62" i="8"/>
  <c r="J61" i="8"/>
  <c r="K47" i="8"/>
  <c r="E85" i="8"/>
  <c r="E86" i="8" s="1"/>
  <c r="E89" i="8" s="1"/>
  <c r="E83" i="8"/>
  <c r="E88" i="8" s="1"/>
  <c r="E87" i="8"/>
  <c r="H78" i="8"/>
  <c r="H64" i="8"/>
  <c r="H67" i="8" s="1"/>
  <c r="F85" i="8"/>
  <c r="F87" i="8"/>
  <c r="F83" i="8"/>
  <c r="F88" i="8" s="1"/>
  <c r="I74" i="8"/>
  <c r="I69" i="8"/>
  <c r="K59" i="8" l="1"/>
  <c r="K62" i="8"/>
  <c r="K48" i="8"/>
  <c r="K57" i="8" s="1"/>
  <c r="K79" i="8" s="1"/>
  <c r="K60" i="8"/>
  <c r="L47" i="8"/>
  <c r="K61" i="8"/>
  <c r="F86" i="8"/>
  <c r="F89" i="8" s="1"/>
  <c r="J58" i="8"/>
  <c r="J78" i="8" s="1"/>
  <c r="J64" i="8"/>
  <c r="J67" i="8" s="1"/>
  <c r="J79" i="8"/>
  <c r="H74" i="8"/>
  <c r="H69" i="8"/>
  <c r="G77" i="8"/>
  <c r="G82" i="8" s="1"/>
  <c r="I70" i="8"/>
  <c r="I71" i="8"/>
  <c r="L60" i="8" l="1"/>
  <c r="L59" i="8"/>
  <c r="L62" i="8"/>
  <c r="L48" i="8"/>
  <c r="L57" i="8" s="1"/>
  <c r="M47" i="8"/>
  <c r="L61" i="8"/>
  <c r="H70" i="8"/>
  <c r="H77" i="8" s="1"/>
  <c r="H82" i="8" s="1"/>
  <c r="H71" i="8"/>
  <c r="J74" i="8"/>
  <c r="J69" i="8"/>
  <c r="G85" i="8"/>
  <c r="G86" i="8" s="1"/>
  <c r="G89" i="8" s="1"/>
  <c r="G87" i="8"/>
  <c r="G83" i="8"/>
  <c r="G88" i="8" s="1"/>
  <c r="K58" i="8"/>
  <c r="H85" i="8"/>
  <c r="H86" i="8" s="1"/>
  <c r="H89" i="8" s="1"/>
  <c r="H83" i="8"/>
  <c r="H88" i="8" s="1"/>
  <c r="H87" i="8"/>
  <c r="M61" i="8" l="1"/>
  <c r="N47" i="8"/>
  <c r="M62" i="8"/>
  <c r="M59" i="8"/>
  <c r="M48" i="8"/>
  <c r="M57" i="8" s="1"/>
  <c r="M79" i="8" s="1"/>
  <c r="M60" i="8"/>
  <c r="L79" i="8"/>
  <c r="I77" i="8"/>
  <c r="I82" i="8" s="1"/>
  <c r="I85" i="8" s="1"/>
  <c r="I86" i="8" s="1"/>
  <c r="I89" i="8" s="1"/>
  <c r="K64" i="8"/>
  <c r="K67" i="8" s="1"/>
  <c r="K78" i="8"/>
  <c r="L58" i="8"/>
  <c r="L78" i="8" s="1"/>
  <c r="J70" i="8"/>
  <c r="J71" i="8" s="1"/>
  <c r="K69" i="8" l="1"/>
  <c r="K74" i="8"/>
  <c r="I87" i="8"/>
  <c r="I83" i="8"/>
  <c r="I88" i="8" s="1"/>
  <c r="L64" i="8"/>
  <c r="L67" i="8" s="1"/>
  <c r="J77" i="8"/>
  <c r="J82" i="8" s="1"/>
  <c r="J87" i="8" s="1"/>
  <c r="M58" i="8"/>
  <c r="J83" i="8"/>
  <c r="J88" i="8" s="1"/>
  <c r="N48" i="8"/>
  <c r="N57" i="8" s="1"/>
  <c r="N59" i="8"/>
  <c r="N62" i="8"/>
  <c r="N61" i="8"/>
  <c r="O47" i="8"/>
  <c r="N60" i="8"/>
  <c r="J85" i="8"/>
  <c r="J86" i="8" s="1"/>
  <c r="J89" i="8" s="1"/>
  <c r="K70" i="8" l="1"/>
  <c r="K77" i="8" s="1"/>
  <c r="K82" i="8" s="1"/>
  <c r="K71" i="8"/>
  <c r="O60" i="8"/>
  <c r="P47" i="8"/>
  <c r="O61" i="8"/>
  <c r="O59" i="8"/>
  <c r="O62" i="8"/>
  <c r="O48" i="8"/>
  <c r="O57" i="8" s="1"/>
  <c r="O79" i="8" s="1"/>
  <c r="N58" i="8"/>
  <c r="N64" i="8"/>
  <c r="N67" i="8" s="1"/>
  <c r="N78" i="8"/>
  <c r="N79" i="8"/>
  <c r="M64" i="8"/>
  <c r="M67" i="8" s="1"/>
  <c r="M78" i="8"/>
  <c r="L74" i="8"/>
  <c r="L69" i="8"/>
  <c r="K85" i="8"/>
  <c r="K86" i="8" s="1"/>
  <c r="K89" i="8" s="1"/>
  <c r="K83" i="8"/>
  <c r="K88" i="8" s="1"/>
  <c r="K87" i="8"/>
  <c r="O58" i="8" l="1"/>
  <c r="O64" i="8" s="1"/>
  <c r="O67" i="8" s="1"/>
  <c r="L70" i="8"/>
  <c r="L71" i="8" s="1"/>
  <c r="O78" i="8"/>
  <c r="N74" i="8"/>
  <c r="N69" i="8"/>
  <c r="P60" i="8"/>
  <c r="Q47" i="8"/>
  <c r="P61" i="8"/>
  <c r="P59" i="8"/>
  <c r="P62" i="8"/>
  <c r="P48" i="8"/>
  <c r="P57" i="8" s="1"/>
  <c r="P79" i="8" s="1"/>
  <c r="M69" i="8"/>
  <c r="M74" i="8"/>
  <c r="R47" i="8" l="1"/>
  <c r="Q48" i="8"/>
  <c r="Q57" i="8" s="1"/>
  <c r="Q59" i="8"/>
  <c r="Q61" i="8"/>
  <c r="Q60" i="8"/>
  <c r="Q62" i="8"/>
  <c r="N70" i="8"/>
  <c r="N71" i="8"/>
  <c r="P58" i="8"/>
  <c r="P64" i="8" s="1"/>
  <c r="P67" i="8" s="1"/>
  <c r="L77" i="8"/>
  <c r="L82" i="8" s="1"/>
  <c r="P78" i="8"/>
  <c r="M70" i="8"/>
  <c r="M71" i="8"/>
  <c r="O69" i="8"/>
  <c r="O74" i="8"/>
  <c r="L85" i="8" l="1"/>
  <c r="L86" i="8" s="1"/>
  <c r="L89" i="8" s="1"/>
  <c r="L87" i="8"/>
  <c r="L83" i="8"/>
  <c r="L88" i="8" s="1"/>
  <c r="P69" i="8"/>
  <c r="P74" i="8"/>
  <c r="Q78" i="8"/>
  <c r="Q64" i="8"/>
  <c r="Q67" i="8" s="1"/>
  <c r="Q79" i="8"/>
  <c r="M77" i="8"/>
  <c r="M82" i="8" s="1"/>
  <c r="M85" i="8" s="1"/>
  <c r="M86" i="8" s="1"/>
  <c r="M89" i="8" s="1"/>
  <c r="O70" i="8"/>
  <c r="Q58" i="8"/>
  <c r="R62" i="8"/>
  <c r="R61" i="8"/>
  <c r="B32" i="8" s="1"/>
  <c r="R59" i="8"/>
  <c r="S47" i="8"/>
  <c r="R48" i="8"/>
  <c r="R57" i="8" s="1"/>
  <c r="R60" i="8"/>
  <c r="B29" i="8" s="1"/>
  <c r="T47" i="8" l="1"/>
  <c r="S59" i="8"/>
  <c r="S60" i="8"/>
  <c r="S48" i="8"/>
  <c r="S57" i="8" s="1"/>
  <c r="S62" i="8"/>
  <c r="S61" i="8"/>
  <c r="P70" i="8"/>
  <c r="P71" i="8"/>
  <c r="O77" i="8"/>
  <c r="O82" i="8" s="1"/>
  <c r="O85" i="8" s="1"/>
  <c r="P77" i="8"/>
  <c r="P82" i="8" s="1"/>
  <c r="O71" i="8"/>
  <c r="M83" i="8"/>
  <c r="M88" i="8" s="1"/>
  <c r="R79" i="8"/>
  <c r="Q74" i="8"/>
  <c r="Q69" i="8"/>
  <c r="R58" i="8"/>
  <c r="N77" i="8"/>
  <c r="N82" i="8" s="1"/>
  <c r="N83" i="8"/>
  <c r="M87" i="8"/>
  <c r="P85" i="8"/>
  <c r="N88" i="8" l="1"/>
  <c r="O83" i="8"/>
  <c r="O88" i="8" s="1"/>
  <c r="O87" i="8"/>
  <c r="N85" i="8"/>
  <c r="N86" i="8" s="1"/>
  <c r="N89" i="8" s="1"/>
  <c r="N87" i="8"/>
  <c r="B26" i="8"/>
  <c r="R78" i="8"/>
  <c r="Q70" i="8"/>
  <c r="Q77" i="8" s="1"/>
  <c r="Q82" i="8" s="1"/>
  <c r="S79" i="8"/>
  <c r="P87" i="8"/>
  <c r="S58" i="8"/>
  <c r="S64" i="8" s="1"/>
  <c r="S67" i="8" s="1"/>
  <c r="P83" i="8"/>
  <c r="P88" i="8" s="1"/>
  <c r="R64" i="8"/>
  <c r="R67" i="8" s="1"/>
  <c r="T48" i="8"/>
  <c r="T57" i="8" s="1"/>
  <c r="T59" i="8"/>
  <c r="T58" i="8" s="1"/>
  <c r="U47" i="8"/>
  <c r="T60" i="8"/>
  <c r="T61" i="8"/>
  <c r="T62" i="8"/>
  <c r="S74" i="8" l="1"/>
  <c r="S69" i="8"/>
  <c r="Q85" i="8"/>
  <c r="Q87" i="8"/>
  <c r="Q83" i="8"/>
  <c r="Q88" i="8" s="1"/>
  <c r="U48" i="8"/>
  <c r="U57" i="8" s="1"/>
  <c r="V47" i="8"/>
  <c r="U59" i="8"/>
  <c r="U61" i="8"/>
  <c r="U60" i="8"/>
  <c r="U62" i="8"/>
  <c r="T79" i="8"/>
  <c r="T64" i="8"/>
  <c r="T67" i="8" s="1"/>
  <c r="T78" i="8"/>
  <c r="R69" i="8"/>
  <c r="R74" i="8"/>
  <c r="S78" i="8"/>
  <c r="O86" i="8"/>
  <c r="Q71" i="8"/>
  <c r="U58" i="8" l="1"/>
  <c r="V60" i="8"/>
  <c r="W47" i="8"/>
  <c r="V48" i="8"/>
  <c r="V57" i="8" s="1"/>
  <c r="V79" i="8" s="1"/>
  <c r="V61" i="8"/>
  <c r="V62" i="8"/>
  <c r="V59" i="8"/>
  <c r="V58" i="8" s="1"/>
  <c r="V64" i="8" s="1"/>
  <c r="V67" i="8" s="1"/>
  <c r="O89" i="8"/>
  <c r="P86" i="8"/>
  <c r="P89" i="8" s="1"/>
  <c r="U64" i="8"/>
  <c r="U67" i="8" s="1"/>
  <c r="U78" i="8"/>
  <c r="U79" i="8"/>
  <c r="R70" i="8"/>
  <c r="R77" i="8" s="1"/>
  <c r="R82" i="8" s="1"/>
  <c r="R71" i="8"/>
  <c r="T74" i="8"/>
  <c r="T69" i="8"/>
  <c r="T70" i="8" s="1"/>
  <c r="S70" i="8"/>
  <c r="S77" i="8" s="1"/>
  <c r="S71" i="8"/>
  <c r="S82" i="8"/>
  <c r="S85" i="8" s="1"/>
  <c r="V74" i="8"/>
  <c r="V69" i="8"/>
  <c r="V78" i="8"/>
  <c r="U74" i="8" l="1"/>
  <c r="U69" i="8"/>
  <c r="U70" i="8" s="1"/>
  <c r="T77" i="8"/>
  <c r="Q86" i="8"/>
  <c r="Q89" i="8" s="1"/>
  <c r="T82" i="8"/>
  <c r="T85" i="8" s="1"/>
  <c r="W48" i="8"/>
  <c r="W57" i="8" s="1"/>
  <c r="W60" i="8"/>
  <c r="W61" i="8"/>
  <c r="W59" i="8"/>
  <c r="W62" i="8"/>
  <c r="T71" i="8"/>
  <c r="R85" i="8"/>
  <c r="R83" i="8"/>
  <c r="R88" i="8" s="1"/>
  <c r="R87" i="8"/>
  <c r="S83" i="8"/>
  <c r="S88" i="8" s="1"/>
  <c r="S87" i="8"/>
  <c r="U71" i="8"/>
  <c r="V70" i="8"/>
  <c r="T87" i="8" l="1"/>
  <c r="T83" i="8"/>
  <c r="T88" i="8" s="1"/>
  <c r="W58" i="8"/>
  <c r="W64" i="8" s="1"/>
  <c r="W67" i="8" s="1"/>
  <c r="W79" i="8"/>
  <c r="W78" i="8"/>
  <c r="R86" i="8"/>
  <c r="U77" i="8"/>
  <c r="U82" i="8" s="1"/>
  <c r="V71" i="8"/>
  <c r="U85" i="8" l="1"/>
  <c r="U87" i="8"/>
  <c r="U83" i="8"/>
  <c r="U88" i="8" s="1"/>
  <c r="R89" i="8"/>
  <c r="G28" i="8"/>
  <c r="S86" i="8"/>
  <c r="V77" i="8"/>
  <c r="V82" i="8" s="1"/>
  <c r="V85" i="8" s="1"/>
  <c r="V87" i="8"/>
  <c r="V83" i="8"/>
  <c r="V88" i="8" s="1"/>
  <c r="W74" i="8"/>
  <c r="W69" i="8"/>
  <c r="W70" i="8" l="1"/>
  <c r="W77" i="8" s="1"/>
  <c r="W71" i="8"/>
  <c r="W82" i="8"/>
  <c r="W85" i="8" s="1"/>
  <c r="S89" i="8"/>
  <c r="T86" i="8"/>
  <c r="T89" i="8" s="1"/>
  <c r="W83" i="8"/>
  <c r="W88" i="8" s="1"/>
  <c r="G26" i="8" s="1"/>
  <c r="W87" i="8"/>
  <c r="U86" i="8"/>
  <c r="U89" i="8" s="1"/>
  <c r="V86" i="8" l="1"/>
  <c r="V89" i="8" s="1"/>
  <c r="W86" i="8" l="1"/>
  <c r="W89" i="8" s="1"/>
  <c r="G27" i="8" s="1"/>
</calcChain>
</file>

<file path=xl/sharedStrings.xml><?xml version="1.0" encoding="utf-8"?>
<sst xmlns="http://schemas.openxmlformats.org/spreadsheetml/2006/main" count="1095" uniqueCount="556">
  <si>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</si>
  <si>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</si>
  <si>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</si>
  <si>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</si>
  <si>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</si>
  <si>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</si>
  <si>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O_Ч6_10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</si>
  <si>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</si>
  <si>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</si>
  <si>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</si>
  <si>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</si>
  <si>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</si>
  <si>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</si>
  <si>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</si>
  <si>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</si>
  <si>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</si>
  <si>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</si>
  <si>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</si>
  <si>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</si>
  <si>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</si>
  <si>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</si>
  <si>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</si>
  <si>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</si>
  <si>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</si>
  <si>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</si>
  <si>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</si>
  <si>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</si>
  <si>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</si>
  <si>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</si>
  <si>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</si>
  <si>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</si>
  <si>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</si>
  <si>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</si>
  <si>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</si>
  <si>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</si>
  <si>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</si>
  <si>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</si>
  <si>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</si>
  <si>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</si>
  <si>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</si>
  <si>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</si>
  <si>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</si>
  <si>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</si>
  <si>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</si>
  <si>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</si>
  <si>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</si>
  <si>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</si>
  <si>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</si>
  <si>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</si>
  <si>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</si>
  <si>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</si>
  <si>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</si>
  <si>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</si>
  <si>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</si>
  <si>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</si>
  <si>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</si>
  <si>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</si>
  <si>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</si>
  <si>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</si>
  <si>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</si>
  <si>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</si>
  <si>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</si>
  <si>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</si>
  <si>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</si>
  <si>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</si>
  <si>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</si>
  <si>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</si>
  <si>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</si>
  <si>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</si>
  <si>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</si>
  <si>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</si>
  <si>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</si>
  <si>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</si>
  <si>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</si>
  <si>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</si>
  <si>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</si>
  <si>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</si>
  <si>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</si>
  <si>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</si>
  <si>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</si>
  <si>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</si>
  <si>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</si>
  <si>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</si>
  <si>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</si>
  <si>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</si>
  <si>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</si>
  <si>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</si>
  <si>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</si>
  <si>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</si>
  <si>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</si>
  <si>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</si>
  <si>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</si>
  <si>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</si>
  <si>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</si>
  <si>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</si>
  <si>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</si>
  <si>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</si>
  <si>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</si>
  <si>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</si>
  <si>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</si>
  <si>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</si>
  <si>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</si>
  <si>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</si>
  <si>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</si>
  <si>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</si>
  <si>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</si>
  <si>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</si>
  <si>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</si>
  <si>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</si>
  <si>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</si>
  <si>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</si>
  <si>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</si>
  <si>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</si>
  <si>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</si>
  <si>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</si>
  <si>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</si>
  <si>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</si>
  <si>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</si>
  <si>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</si>
  <si>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</si>
  <si>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</si>
  <si>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</si>
  <si>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</si>
  <si>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</si>
  <si>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</si>
  <si>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</si>
  <si>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</si>
  <si>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</si>
  <si>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</si>
  <si>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</si>
  <si>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</si>
  <si>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</si>
  <si>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</si>
  <si>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</si>
  <si>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</si>
  <si>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</si>
  <si>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</si>
  <si>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</si>
  <si>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</si>
  <si>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</si>
  <si>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</si>
  <si>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</si>
  <si>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</si>
  <si>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</si>
  <si>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</si>
  <si>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</si>
  <si>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</si>
  <si>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</si>
  <si>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</si>
  <si>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</si>
  <si>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</si>
  <si>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</si>
  <si>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</si>
  <si>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</si>
  <si>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</si>
  <si>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</si>
  <si>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</si>
  <si>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</si>
  <si>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</si>
  <si>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</si>
  <si>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</si>
  <si>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</si>
  <si>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</si>
  <si>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</si>
  <si>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</si>
  <si>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</si>
  <si>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</si>
  <si>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</si>
  <si>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</si>
  <si>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</si>
  <si>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</si>
  <si>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</si>
  <si>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</si>
  <si>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</si>
  <si>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</si>
  <si>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</si>
  <si>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</si>
  <si>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</si>
  <si>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</si>
  <si>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</si>
  <si>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</si>
  <si>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</si>
  <si>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</si>
  <si>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</si>
  <si>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</si>
  <si>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</si>
  <si>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</si>
  <si>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</si>
  <si>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</si>
  <si>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</si>
  <si>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</si>
  <si>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</si>
  <si>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</si>
  <si>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</si>
  <si>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</si>
  <si>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</si>
  <si>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</si>
  <si>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</si>
  <si>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</si>
  <si>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</si>
  <si>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</si>
  <si>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</si>
  <si>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</si>
  <si>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</si>
  <si>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</si>
  <si>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</si>
  <si>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</si>
  <si>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</si>
  <si>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</si>
  <si>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</si>
  <si>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</si>
  <si>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</si>
  <si>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</si>
  <si>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</si>
  <si>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</si>
  <si>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</si>
  <si>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</si>
  <si>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</si>
  <si>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</si>
  <si>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</si>
  <si>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</si>
  <si>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</si>
  <si>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</si>
  <si>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</si>
  <si>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</si>
  <si>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</si>
  <si>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</si>
  <si>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</si>
  <si>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</si>
  <si>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</si>
  <si>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</si>
  <si>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</si>
  <si>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</si>
  <si>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</si>
  <si>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</si>
  <si>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</si>
  <si>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</si>
  <si>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</si>
  <si>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</si>
  <si>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</si>
  <si>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</si>
  <si>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</si>
  <si>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</si>
  <si>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</si>
  <si>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</si>
  <si>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</si>
  <si>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</si>
  <si>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</si>
  <si>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</si>
  <si>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</si>
  <si>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</si>
  <si>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</si>
  <si>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</si>
  <si>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</si>
  <si>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</si>
  <si>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</si>
  <si>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</si>
  <si>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</si>
  <si>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</si>
  <si>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</si>
  <si>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</si>
  <si>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</si>
  <si>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</si>
  <si>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</si>
  <si>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</si>
  <si>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</si>
  <si>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</si>
  <si>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</si>
  <si>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</si>
  <si>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</si>
  <si>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</si>
  <si>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</si>
  <si>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</si>
  <si>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</si>
  <si>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</si>
  <si>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</si>
  <si>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</si>
  <si>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</si>
  <si>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</si>
  <si>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</si>
  <si>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</si>
  <si>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</si>
  <si>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</si>
  <si>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</si>
  <si>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</si>
  <si>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</si>
  <si>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</si>
  <si>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</si>
  <si>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</si>
  <si>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</si>
  <si>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</si>
  <si>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</si>
  <si>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</si>
  <si>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</si>
  <si>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</si>
  <si>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</si>
  <si>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</si>
  <si>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</si>
  <si>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</si>
  <si>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</si>
  <si>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</si>
  <si>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</si>
  <si>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</si>
  <si>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</si>
  <si>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</si>
  <si>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</si>
  <si>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</si>
  <si>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</si>
  <si>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</si>
  <si>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</si>
  <si>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</si>
  <si>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</si>
  <si>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</si>
  <si>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</si>
  <si>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</si>
  <si>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</si>
  <si>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</si>
  <si>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</si>
  <si>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</si>
  <si>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</si>
  <si>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</si>
  <si>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</si>
  <si>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</si>
  <si>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</si>
  <si>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</si>
  <si>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</si>
  <si>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</si>
  <si>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</si>
  <si>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</si>
  <si>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</si>
  <si>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</si>
  <si>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</si>
  <si>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</si>
  <si>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</si>
  <si>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</si>
  <si>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</si>
  <si>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</si>
  <si>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</si>
  <si>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</si>
  <si>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</si>
  <si>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</si>
  <si>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</si>
  <si>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</si>
  <si>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</si>
  <si>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</si>
  <si>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</si>
  <si>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</si>
  <si>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</si>
  <si>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</si>
  <si>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</si>
  <si>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</si>
  <si>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</si>
  <si>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</si>
  <si>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</si>
  <si>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</si>
  <si>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</si>
  <si>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</si>
  <si>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</si>
  <si>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</si>
  <si>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</si>
  <si>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</si>
  <si>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</si>
  <si>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</si>
  <si>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</si>
  <si>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</si>
  <si>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</si>
  <si>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</si>
  <si>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</si>
  <si>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</si>
  <si>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</si>
  <si>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</si>
  <si>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</si>
  <si>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</si>
  <si>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</si>
  <si>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</si>
  <si>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</si>
  <si>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</si>
  <si>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</si>
  <si>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</si>
  <si>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</si>
  <si>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</si>
  <si>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</si>
  <si>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</si>
  <si>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</si>
  <si>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</si>
  <si>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</si>
  <si>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</si>
  <si>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</si>
  <si>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</si>
  <si>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</si>
  <si>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</si>
  <si>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</si>
  <si>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</si>
  <si>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</si>
  <si>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</si>
  <si>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</si>
  <si>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</si>
  <si>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</si>
  <si>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</si>
  <si>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</si>
  <si>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</si>
  <si>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</si>
  <si>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</si>
  <si>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</si>
  <si>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</si>
  <si>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</si>
  <si>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</si>
  <si>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</si>
  <si>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</si>
  <si>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</si>
  <si>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</si>
  <si>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</si>
  <si>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</si>
  <si>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</si>
  <si>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</si>
  <si>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</si>
  <si>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</si>
  <si>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</si>
  <si>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</si>
  <si>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</si>
  <si>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</si>
  <si>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</si>
  <si>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</si>
  <si>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</si>
  <si>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</si>
  <si>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</si>
  <si>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</si>
  <si>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</si>
  <si>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</si>
  <si>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</si>
  <si>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</si>
  <si>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</si>
  <si>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</si>
  <si>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</si>
  <si>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</si>
  <si>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</si>
  <si>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</si>
  <si>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</si>
  <si>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</si>
  <si>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</si>
  <si>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</si>
  <si>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</si>
  <si>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</si>
  <si>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</si>
  <si>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</si>
  <si>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</si>
  <si>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</si>
  <si>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</si>
  <si>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</si>
  <si>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</si>
  <si>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</si>
  <si>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</si>
  <si>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</si>
  <si>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</si>
  <si>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</si>
  <si>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</si>
  <si>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</si>
  <si>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</si>
  <si>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</si>
  <si>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</si>
  <si>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</si>
  <si>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</si>
  <si>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</si>
  <si>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</si>
  <si>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</si>
  <si>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</si>
  <si>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</si>
  <si>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</si>
  <si>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</si>
  <si>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</si>
  <si>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</si>
  <si>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</si>
  <si>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</si>
  <si>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</si>
  <si>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</si>
  <si>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</si>
  <si>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</si>
  <si>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</si>
  <si>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</si>
  <si>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</si>
  <si>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</si>
  <si>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</si>
  <si>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</si>
  <si>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</si>
  <si>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</si>
  <si>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</si>
  <si>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</si>
  <si>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</si>
  <si>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</si>
  <si>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</si>
  <si>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</si>
  <si>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</si>
  <si>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</si>
  <si>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</si>
  <si>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</si>
  <si>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</si>
  <si>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</si>
  <si>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</si>
  <si>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</si>
  <si>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</si>
  <si>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</si>
  <si>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</si>
  <si>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</si>
  <si>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</si>
  <si>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</si>
  <si>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</si>
  <si>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</si>
  <si>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</si>
  <si>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</si>
  <si>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</si>
  <si>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</si>
  <si>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</si>
  <si>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</si>
  <si>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</si>
  <si>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</si>
  <si>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</si>
  <si>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</si>
  <si>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</si>
  <si>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</si>
  <si>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</si>
  <si>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</si>
  <si>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</si>
  <si>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</si>
  <si>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</si>
  <si>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Регистратор качества</t>
  </si>
  <si>
    <t xml:space="preserve">Поставка прибора учета для измерений электроэнергетических величин и показателей качества электроэнергии Энергомонитор -3.3 Т1 (базовый комплект) </t>
  </si>
  <si>
    <t>Обоснование НМЦД</t>
  </si>
  <si>
    <t>Аукцион в электронной форме, участниками которого могут быть только субъекты малого и среднего предпринимательства</t>
  </si>
  <si>
    <t>ООО «Электронприбор МСК»</t>
  </si>
  <si>
    <t>https://223.rts-tender.ru/customer/lk/auctions/view/3123021#1</t>
  </si>
  <si>
    <t>Приобретение регистратора качества электрической энергии Энергомонитор 3.3 Т1, 1шт.</t>
  </si>
  <si>
    <t>Пермский край, Чернушинский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</si>
  <si>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</si>
  <si>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</si>
  <si>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</si>
  <si>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</si>
  <si>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</si>
  <si>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</si>
  <si>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</si>
  <si>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</si>
  <si>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</si>
  <si>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</si>
  <si>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</si>
  <si>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</si>
  <si>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</si>
  <si>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</si>
  <si>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</si>
  <si>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</si>
  <si>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</si>
  <si>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 млн руб с НДС</t>
  </si>
  <si>
    <t>выделение этапов не предусматривается</t>
  </si>
  <si>
    <t>Программа закупок ПКГУП "КЭС"</t>
  </si>
  <si>
    <t>Год раскрытия информации: 2025 год</t>
  </si>
  <si>
    <t>0,5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</si>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</sst>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2565534.09991193</c:v>
                </c:pt>
                <c:pt idx="3">
                  <c:v>4303822.6220270433</c:v>
                </c:pt>
                <c:pt idx="4">
                  <c:v>6212323.9320409419</c:v>
                </c:pt>
                <c:pt idx="5">
                  <c:v>8307993.1194103695</c:v>
                </c:pt>
                <c:pt idx="6">
                  <c:v>10609497.906947527</c:v>
                </c:pt>
                <c:pt idx="7">
                  <c:v>13137393.72195326</c:v>
                </c:pt>
                <c:pt idx="8">
                  <c:v>15914316.843879495</c:v>
                </c:pt>
                <c:pt idx="9">
                  <c:v>18965197.510402989</c:v>
                </c:pt>
                <c:pt idx="10">
                  <c:v>22317495.061017565</c:v>
                </c:pt>
                <c:pt idx="11">
                  <c:v>26001457.415256925</c:v>
                </c:pt>
                <c:pt idx="12">
                  <c:v>30050407.423643265</c:v>
                </c:pt>
                <c:pt idx="13">
                  <c:v>34501058.895850405</c:v>
                </c:pt>
                <c:pt idx="14">
                  <c:v>39393865.405063935</c:v>
                </c:pt>
                <c:pt idx="15">
                  <c:v>44773405.293091089</c:v>
                </c:pt>
                <c:pt idx="16">
                  <c:v>50688806.660711348</c:v>
                </c:pt>
              </c:numCache>
            </c:numRef>
          </c:val>
          <c:smooth val="0"/>
          <c:extLst>
            <c:ext xmlns:c16="http://schemas.microsoft.com/office/drawing/2014/chart" uri="{C3380CC4-5D6E-409C-BE32-E72D297353CC}">
              <c16:uniqueId val="{00000000-DCA5-4F50-BDE7-BB20CD56596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1405450.3053426747</c:v>
                </c:pt>
                <c:pt idx="3">
                  <c:v>1361334.8908411881</c:v>
                </c:pt>
                <c:pt idx="4">
                  <c:v>1322687.1426123276</c:v>
                </c:pt>
                <c:pt idx="5">
                  <c:v>1285313.1596342907</c:v>
                </c:pt>
                <c:pt idx="6">
                  <c:v>1249164.591186092</c:v>
                </c:pt>
                <c:pt idx="7">
                  <c:v>1214195.1953679519</c:v>
                </c:pt>
                <c:pt idx="8">
                  <c:v>1180360.7298395119</c:v>
                </c:pt>
                <c:pt idx="9">
                  <c:v>1147618.8496505618</c:v>
                </c:pt>
                <c:pt idx="10">
                  <c:v>1115929.0115849692</c:v>
                </c:pt>
                <c:pt idx="11">
                  <c:v>1085252.3844942055</c:v>
                </c:pt>
                <c:pt idx="12">
                  <c:v>1055551.7651467202</c:v>
                </c:pt>
                <c:pt idx="13">
                  <c:v>1026791.4991640765</c:v>
                </c:pt>
                <c:pt idx="14">
                  <c:v>998937.40665478446</c:v>
                </c:pt>
                <c:pt idx="15">
                  <c:v>971956.71219267475</c:v>
                </c:pt>
                <c:pt idx="16">
                  <c:v>945817.97881885257</c:v>
                </c:pt>
              </c:numCache>
            </c:numRef>
          </c:val>
          <c:smooth val="0"/>
          <c:extLst>
            <c:ext xmlns:c16="http://schemas.microsoft.com/office/drawing/2014/chart" uri="{C3380CC4-5D6E-409C-BE32-E72D297353CC}">
              <c16:uniqueId val="{00000001-DCA5-4F50-BDE7-BB20CD56596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546</v>
      </c>
    </row>
    <row r="41" spans="1:24" ht="63" x14ac:dyDescent="0.25">
      <c r="A41" s="18" t="s">
        <v>47</v>
      </c>
      <c r="B41" s="24" t="s">
        <v>48</v>
      </c>
      <c r="C41" s="17" t="s">
        <v>547</v>
      </c>
    </row>
    <row r="42" spans="1:24" ht="47.25" x14ac:dyDescent="0.25">
      <c r="A42" s="18" t="s">
        <v>49</v>
      </c>
      <c r="B42" s="24" t="s">
        <v>50</v>
      </c>
      <c r="C42" s="17" t="s">
        <v>547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548</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регистратора качества электрической энергии Энергомонитор 3.3 Т1, 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0.495</v>
      </c>
      <c r="E24" s="196">
        <v>0.495</v>
      </c>
      <c r="F24" s="197">
        <v>0.495</v>
      </c>
      <c r="G24" s="196">
        <v>0</v>
      </c>
      <c r="H24" s="196">
        <v>0</v>
      </c>
      <c r="I24" s="196">
        <v>0</v>
      </c>
      <c r="J24" s="196">
        <v>0.495</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0.495</v>
      </c>
      <c r="E27" s="26">
        <v>0.495</v>
      </c>
      <c r="F27" s="203">
        <v>0.495</v>
      </c>
      <c r="G27" s="26">
        <v>0</v>
      </c>
      <c r="H27" s="26">
        <v>0</v>
      </c>
      <c r="I27" s="26">
        <v>0</v>
      </c>
      <c r="J27" s="26">
        <v>0.495</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0.41249999999999998</v>
      </c>
      <c r="E30" s="200">
        <v>0.41249999999999998</v>
      </c>
      <c r="F30" s="200">
        <v>0.41249999999999998</v>
      </c>
      <c r="G30" s="200">
        <v>0</v>
      </c>
      <c r="H30" s="200">
        <v>0</v>
      </c>
      <c r="I30" s="200">
        <v>0</v>
      </c>
      <c r="J30" s="200">
        <v>0.41249999999999998</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0.41249999999999998</v>
      </c>
      <c r="E33" s="26">
        <v>0.41249999999999998</v>
      </c>
      <c r="F33" s="26">
        <v>0.41249999999999998</v>
      </c>
      <c r="G33" s="200">
        <v>0</v>
      </c>
      <c r="H33" s="26">
        <v>0</v>
      </c>
      <c r="I33" s="26">
        <v>0</v>
      </c>
      <c r="J33" s="200">
        <v>0.41249999999999998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0.41249999999999998</v>
      </c>
      <c r="E55" s="200">
        <v>0.41249999999999998</v>
      </c>
      <c r="F55" s="200">
        <v>0.41249999999999998</v>
      </c>
      <c r="G55" s="200">
        <v>0</v>
      </c>
      <c r="H55" s="200">
        <v>0</v>
      </c>
      <c r="I55" s="200">
        <v>0</v>
      </c>
      <c r="J55" s="200">
        <v>0.41249999999999998</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0.41249999999999998</v>
      </c>
      <c r="E56" s="26">
        <v>0.41249999999999998</v>
      </c>
      <c r="F56" s="26">
        <v>0.41249999999999998</v>
      </c>
      <c r="G56" s="26">
        <v>0</v>
      </c>
      <c r="H56" s="26">
        <v>0</v>
      </c>
      <c r="I56" s="26">
        <v>0</v>
      </c>
      <c r="J56" s="26">
        <v>0.41249999999999998</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0.41249999999999998</v>
      </c>
      <c r="E64" s="221">
        <v>0.41249999999999998</v>
      </c>
      <c r="F64" s="221">
        <v>0.41249999999999998</v>
      </c>
      <c r="G64" s="221">
        <v>0</v>
      </c>
      <c r="H64" s="221">
        <v>0</v>
      </c>
      <c r="I64" s="221">
        <v>0</v>
      </c>
      <c r="J64" s="221">
        <v>0.41249999999999998</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регистратора качества электрической энергии Энергомонитор 3.3 Т1, 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1</v>
      </c>
      <c r="F26" s="157" t="s">
        <v>83</v>
      </c>
      <c r="G26" s="157" t="s">
        <v>83</v>
      </c>
      <c r="H26" s="157" t="s">
        <v>83</v>
      </c>
      <c r="I26" s="157" t="s">
        <v>83</v>
      </c>
      <c r="J26" s="157" t="s">
        <v>83</v>
      </c>
      <c r="K26" s="157" t="s">
        <v>83</v>
      </c>
      <c r="L26" s="157" t="s">
        <v>83</v>
      </c>
      <c r="M26" s="157" t="s">
        <v>83</v>
      </c>
      <c r="N26" s="157"/>
      <c r="O26" s="157" t="s">
        <v>524</v>
      </c>
      <c r="P26" s="157" t="s">
        <v>525</v>
      </c>
      <c r="Q26" s="157" t="s">
        <v>522</v>
      </c>
      <c r="R26" s="157">
        <v>499.6</v>
      </c>
      <c r="S26" s="157" t="s">
        <v>526</v>
      </c>
      <c r="T26" s="157">
        <v>499.6</v>
      </c>
      <c r="U26" s="157" t="s">
        <v>527</v>
      </c>
      <c r="V26" s="157" t="s">
        <v>527</v>
      </c>
      <c r="W26" s="157">
        <v>1</v>
      </c>
      <c r="X26" s="157">
        <v>1</v>
      </c>
      <c r="Y26" s="157" t="s">
        <v>528</v>
      </c>
      <c r="Z26" s="157">
        <v>499.6</v>
      </c>
      <c r="AA26" s="157" t="s">
        <v>83</v>
      </c>
      <c r="AB26" s="157" t="s">
        <v>83</v>
      </c>
      <c r="AC26" s="157" t="s">
        <v>83</v>
      </c>
      <c r="AD26" s="157">
        <v>499.6</v>
      </c>
      <c r="AE26" s="157" t="s">
        <v>528</v>
      </c>
      <c r="AF26" s="157">
        <v>599.52</v>
      </c>
      <c r="AG26" s="157">
        <v>599.52</v>
      </c>
      <c r="AH26" s="157">
        <v>32413720253</v>
      </c>
      <c r="AI26" s="157" t="s">
        <v>529</v>
      </c>
      <c r="AJ26" s="157">
        <v>45462</v>
      </c>
      <c r="AK26" s="157">
        <v>45462</v>
      </c>
      <c r="AL26" s="157" t="s">
        <v>83</v>
      </c>
      <c r="AM26" s="157">
        <v>45471</v>
      </c>
      <c r="AN26" s="157" t="s">
        <v>83</v>
      </c>
      <c r="AO26" s="157" t="s">
        <v>83</v>
      </c>
      <c r="AP26" s="157" t="s">
        <v>83</v>
      </c>
      <c r="AQ26" s="158" t="s">
        <v>83</v>
      </c>
      <c r="AR26" s="157">
        <v>45471</v>
      </c>
      <c r="AS26" s="157">
        <v>45482</v>
      </c>
      <c r="AT26" s="157">
        <v>45526</v>
      </c>
      <c r="AU26" s="157">
        <v>45482</v>
      </c>
      <c r="AV26" s="157">
        <v>45531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O_Ч6_10</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регистратора качества электрической энергии Энергомонитор 3.3 Т1, 1шт.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530</v>
      </c>
    </row>
    <row r="22" spans="1:2" s="134" customFormat="1" ht="16.5" thickBot="1" x14ac:dyDescent="0.3">
      <c r="A22" s="167" t="s">
        <v>469</v>
      </c>
      <c r="B22" s="168" t="s">
        <v>531</v>
      </c>
    </row>
    <row r="23" spans="1:2" s="134" customFormat="1" ht="16.5" thickBot="1" x14ac:dyDescent="0.3">
      <c r="A23" s="167" t="s">
        <v>470</v>
      </c>
      <c r="B23" s="168" t="s">
        <v>532</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533</v>
      </c>
    </row>
    <row r="27" spans="1:2" s="134" customFormat="1" ht="29.25" thickBot="1" x14ac:dyDescent="0.3">
      <c r="A27" s="171" t="s">
        <v>474</v>
      </c>
      <c r="B27" s="168" t="s">
        <v>553</v>
      </c>
    </row>
    <row r="28" spans="1:2" s="134" customFormat="1" ht="16.5" thickBot="1" x14ac:dyDescent="0.3">
      <c r="A28" s="173" t="s">
        <v>475</v>
      </c>
      <c r="B28" s="168" t="s">
        <v>555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O_Ч6_10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регистратора качества электрической энергии Энергомонитор 3.3 Т1, 1шт.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O_Ч6_10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регистратора качества электрической энергии Энергомонитор 3.3 Т1, 1шт.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регистратора качества электрической энергии Энергомонитор 3.3 Т1, 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O_Ч6_10</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регистратора качества электрической энергии Энергомонитор 3.3 Т1, 1шт.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541</v>
      </c>
    </row>
    <row r="23" spans="1:3" ht="42.75" customHeight="1" x14ac:dyDescent="0.25">
      <c r="A23" s="49" t="s">
        <v>15</v>
      </c>
      <c r="B23" s="50" t="s">
        <v>137</v>
      </c>
      <c r="C23" s="25" t="s">
        <v>530</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550</v>
      </c>
    </row>
    <row r="27" spans="1:3" ht="42.75" customHeight="1" x14ac:dyDescent="0.25">
      <c r="A27" s="49" t="s">
        <v>23</v>
      </c>
      <c r="B27" s="50" t="s">
        <v>141</v>
      </c>
      <c r="C27" s="25" t="s">
        <v>551</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регистратора качества электрической энергии Энергомонитор 3.3 Т1, 1шт.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O_Ч6_10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регистратора качества электрической энергии Энергомонитор 3.3 Т1, 1шт.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O_Ч6_10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регистратора качества электрической энергии Энергомонитор 3.3 Т1, 1шт.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499600.00000000006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18343736.877405588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14274.285714285716</v>
      </c>
      <c r="E65" s="109">
        <f t="shared" si="10"/>
        <v>14274.285714285716</v>
      </c>
      <c r="F65" s="109">
        <f t="shared" si="10"/>
        <v>14274.285714285716</v>
      </c>
      <c r="G65" s="109">
        <f t="shared" si="10"/>
        <v>14274.285714285716</v>
      </c>
      <c r="H65" s="109">
        <f t="shared" si="10"/>
        <v>14274.285714285716</v>
      </c>
      <c r="I65" s="109">
        <f t="shared" si="10"/>
        <v>14274.285714285716</v>
      </c>
      <c r="J65" s="109">
        <f t="shared" si="10"/>
        <v>14274.285714285716</v>
      </c>
      <c r="K65" s="109">
        <f t="shared" si="10"/>
        <v>14274.285714285716</v>
      </c>
      <c r="L65" s="109">
        <f t="shared" si="10"/>
        <v>14274.285714285716</v>
      </c>
      <c r="M65" s="109">
        <f t="shared" si="10"/>
        <v>14274.285714285716</v>
      </c>
      <c r="N65" s="109">
        <f t="shared" si="10"/>
        <v>14274.285714285716</v>
      </c>
      <c r="O65" s="109">
        <f t="shared" si="10"/>
        <v>14274.285714285716</v>
      </c>
      <c r="P65" s="109">
        <f t="shared" si="10"/>
        <v>14274.285714285716</v>
      </c>
      <c r="Q65" s="109">
        <f t="shared" si="10"/>
        <v>14274.285714285716</v>
      </c>
      <c r="R65" s="109">
        <f t="shared" si="10"/>
        <v>14274.285714285716</v>
      </c>
      <c r="S65" s="109">
        <f t="shared" si="10"/>
        <v>14274.285714285716</v>
      </c>
      <c r="T65" s="109">
        <f t="shared" si="10"/>
        <v>14274.285714285716</v>
      </c>
      <c r="U65" s="109">
        <f t="shared" si="10"/>
        <v>14274.285714285716</v>
      </c>
      <c r="V65" s="109">
        <f t="shared" si="10"/>
        <v>14274.285714285716</v>
      </c>
      <c r="W65" s="109">
        <f t="shared" si="10"/>
        <v>14274.285714285716</v>
      </c>
    </row>
    <row r="66" spans="1:23" ht="11.25" customHeight="1" x14ac:dyDescent="0.25">
      <c r="A66" s="74" t="s">
        <v>237</v>
      </c>
      <c r="B66" s="109">
        <f>IF(AND(B45&gt;$B$92,B45&lt;=$B$92+$B$27),B65,0)</f>
        <v>0</v>
      </c>
      <c r="C66" s="109">
        <f t="shared" ref="C66:W66" si="11">IF(AND(C45&gt;$B$92,C45&lt;=$B$92+$B$27),C65+B66,0)</f>
        <v>0</v>
      </c>
      <c r="D66" s="109">
        <f t="shared" si="11"/>
        <v>14274.285714285716</v>
      </c>
      <c r="E66" s="109">
        <f t="shared" si="11"/>
        <v>28548.571428571431</v>
      </c>
      <c r="F66" s="109">
        <f t="shared" si="11"/>
        <v>42822.857142857145</v>
      </c>
      <c r="G66" s="109">
        <f t="shared" si="11"/>
        <v>57097.142857142862</v>
      </c>
      <c r="H66" s="109">
        <f t="shared" si="11"/>
        <v>71371.42857142858</v>
      </c>
      <c r="I66" s="109">
        <f t="shared" si="11"/>
        <v>85645.71428571429</v>
      </c>
      <c r="J66" s="109">
        <f t="shared" si="11"/>
        <v>99920</v>
      </c>
      <c r="K66" s="109">
        <f t="shared" si="11"/>
        <v>114194.28571428571</v>
      </c>
      <c r="L66" s="109">
        <f t="shared" si="11"/>
        <v>128468.57142857142</v>
      </c>
      <c r="M66" s="109">
        <f t="shared" si="11"/>
        <v>142742.85714285713</v>
      </c>
      <c r="N66" s="109">
        <f t="shared" si="11"/>
        <v>157017.14285714284</v>
      </c>
      <c r="O66" s="109">
        <f t="shared" si="11"/>
        <v>171291.42857142855</v>
      </c>
      <c r="P66" s="109">
        <f t="shared" si="11"/>
        <v>185565.71428571426</v>
      </c>
      <c r="Q66" s="109">
        <f t="shared" si="11"/>
        <v>199839.99999999997</v>
      </c>
      <c r="R66" s="109">
        <f t="shared" si="11"/>
        <v>214114.28571428568</v>
      </c>
      <c r="S66" s="109">
        <f t="shared" si="11"/>
        <v>228388.57142857139</v>
      </c>
      <c r="T66" s="109">
        <f t="shared" si="11"/>
        <v>242662.8571428571</v>
      </c>
      <c r="U66" s="109">
        <f t="shared" si="11"/>
        <v>256937.14285714281</v>
      </c>
      <c r="V66" s="109">
        <f t="shared" si="11"/>
        <v>271211.42857142852</v>
      </c>
      <c r="W66" s="109">
        <f t="shared" si="11"/>
        <v>285485.71428571426</v>
      </c>
    </row>
    <row r="67" spans="1:23" ht="25.5" customHeight="1" x14ac:dyDescent="0.25">
      <c r="A67" s="110" t="s">
        <v>238</v>
      </c>
      <c r="B67" s="106">
        <f t="shared" ref="B67:W67" si="12">B64-B65</f>
        <v>0</v>
      </c>
      <c r="C67" s="106">
        <f t="shared" si="12"/>
        <v>1867174.4212495829</v>
      </c>
      <c r="D67" s="106">
        <f>D64-D65</f>
        <v>1983756.3387484043</v>
      </c>
      <c r="E67" s="106">
        <f t="shared" si="12"/>
        <v>2179482.2731176834</v>
      </c>
      <c r="F67" s="106">
        <f t="shared" si="12"/>
        <v>2394682.5509203379</v>
      </c>
      <c r="G67" s="106">
        <f t="shared" si="12"/>
        <v>2631322.3360278565</v>
      </c>
      <c r="H67" s="106">
        <f t="shared" si="12"/>
        <v>2891567.5098235393</v>
      </c>
      <c r="I67" s="106">
        <f t="shared" si="12"/>
        <v>3177805.381379263</v>
      </c>
      <c r="J67" s="106">
        <f t="shared" si="12"/>
        <v>3492667.5524720214</v>
      </c>
      <c r="K67" s="106">
        <f t="shared" si="12"/>
        <v>3839055.1631691391</v>
      </c>
      <c r="L67" s="106">
        <f t="shared" si="12"/>
        <v>4220166.7674853858</v>
      </c>
      <c r="M67" s="106">
        <f t="shared" si="12"/>
        <v>4639529.114904182</v>
      </c>
      <c r="N67" s="106">
        <f t="shared" si="12"/>
        <v>5101031.1426257538</v>
      </c>
      <c r="O67" s="106">
        <f t="shared" si="12"/>
        <v>5608961.5155523829</v>
      </c>
      <c r="P67" s="106">
        <f t="shared" si="12"/>
        <v>6168050.0865719961</v>
      </c>
      <c r="Q67" s="106">
        <f t="shared" si="12"/>
        <v>6783513.6890172232</v>
      </c>
      <c r="R67" s="106">
        <f t="shared" si="12"/>
        <v>7461106.7166580595</v>
      </c>
      <c r="S67" s="106">
        <f t="shared" si="12"/>
        <v>8207176.994674772</v>
      </c>
      <c r="T67" s="106">
        <f t="shared" si="12"/>
        <v>9028727.4982433375</v>
      </c>
      <c r="U67" s="106">
        <f t="shared" si="12"/>
        <v>9933484.5341905691</v>
      </c>
      <c r="V67" s="106">
        <f t="shared" si="12"/>
        <v>10929973.066239318</v>
      </c>
      <c r="W67" s="106">
        <f t="shared" si="12"/>
        <v>12027599.93632987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1983756.3387484043</v>
      </c>
      <c r="E69" s="105">
        <f>E67+E68</f>
        <v>2179482.2731176834</v>
      </c>
      <c r="F69" s="105">
        <f t="shared" ref="F69:W69" si="14">F67-F68</f>
        <v>2394682.5509203379</v>
      </c>
      <c r="G69" s="105">
        <f t="shared" si="14"/>
        <v>2631322.3360278565</v>
      </c>
      <c r="H69" s="105">
        <f t="shared" si="14"/>
        <v>2891567.5098235393</v>
      </c>
      <c r="I69" s="105">
        <f t="shared" si="14"/>
        <v>3177805.381379263</v>
      </c>
      <c r="J69" s="105">
        <f t="shared" si="14"/>
        <v>3492667.5524720214</v>
      </c>
      <c r="K69" s="105">
        <f t="shared" si="14"/>
        <v>3839055.1631691391</v>
      </c>
      <c r="L69" s="105">
        <f t="shared" si="14"/>
        <v>4220166.7674853858</v>
      </c>
      <c r="M69" s="105">
        <f t="shared" si="14"/>
        <v>4639529.114904182</v>
      </c>
      <c r="N69" s="105">
        <f t="shared" si="14"/>
        <v>5101031.1426257538</v>
      </c>
      <c r="O69" s="105">
        <f t="shared" si="14"/>
        <v>5608961.5155523829</v>
      </c>
      <c r="P69" s="105">
        <f t="shared" si="14"/>
        <v>6168050.0865719961</v>
      </c>
      <c r="Q69" s="105">
        <f t="shared" si="14"/>
        <v>6783513.6890172232</v>
      </c>
      <c r="R69" s="105">
        <f t="shared" si="14"/>
        <v>7461106.7166580595</v>
      </c>
      <c r="S69" s="105">
        <f t="shared" si="14"/>
        <v>8207176.994674772</v>
      </c>
      <c r="T69" s="105">
        <f t="shared" si="14"/>
        <v>9028727.4982433375</v>
      </c>
      <c r="U69" s="105">
        <f t="shared" si="14"/>
        <v>9933484.5341905691</v>
      </c>
      <c r="V69" s="105">
        <f t="shared" si="14"/>
        <v>10929973.066239318</v>
      </c>
      <c r="W69" s="105">
        <f t="shared" si="14"/>
        <v>12027599.93632987</v>
      </c>
    </row>
    <row r="70" spans="1:23" ht="12" customHeight="1" x14ac:dyDescent="0.25">
      <c r="A70" s="74" t="s">
        <v>208</v>
      </c>
      <c r="B70" s="102">
        <f t="shared" ref="B70:W70" si="15">-IF(B69&gt;0, B69*$B$35, 0)</f>
        <v>0</v>
      </c>
      <c r="C70" s="102">
        <f t="shared" si="15"/>
        <v>-373434.88424991659</v>
      </c>
      <c r="D70" s="102">
        <f t="shared" si="15"/>
        <v>-396751.2677496809</v>
      </c>
      <c r="E70" s="102">
        <f t="shared" si="15"/>
        <v>-435896.45462353667</v>
      </c>
      <c r="F70" s="102">
        <f t="shared" si="15"/>
        <v>-478936.51018406759</v>
      </c>
      <c r="G70" s="102">
        <f t="shared" si="15"/>
        <v>-526264.46720557136</v>
      </c>
      <c r="H70" s="102">
        <f t="shared" si="15"/>
        <v>-578313.50196470786</v>
      </c>
      <c r="I70" s="102">
        <f t="shared" si="15"/>
        <v>-635561.07627585263</v>
      </c>
      <c r="J70" s="102">
        <f t="shared" si="15"/>
        <v>-698533.51049440436</v>
      </c>
      <c r="K70" s="102">
        <f t="shared" si="15"/>
        <v>-767811.03263382788</v>
      </c>
      <c r="L70" s="102">
        <f t="shared" si="15"/>
        <v>-844033.35349707725</v>
      </c>
      <c r="M70" s="102">
        <f t="shared" si="15"/>
        <v>-927905.8229808365</v>
      </c>
      <c r="N70" s="102">
        <f t="shared" si="15"/>
        <v>-1020206.2285251508</v>
      </c>
      <c r="O70" s="102">
        <f t="shared" si="15"/>
        <v>-1121792.3031104766</v>
      </c>
      <c r="P70" s="102">
        <f t="shared" si="15"/>
        <v>-1233610.0173143994</v>
      </c>
      <c r="Q70" s="102">
        <f t="shared" si="15"/>
        <v>-1356702.7378034447</v>
      </c>
      <c r="R70" s="102">
        <f t="shared" si="15"/>
        <v>-1492221.3433316119</v>
      </c>
      <c r="S70" s="102">
        <f t="shared" si="15"/>
        <v>-1641435.3989349545</v>
      </c>
      <c r="T70" s="102">
        <f t="shared" si="15"/>
        <v>-1805745.4996486676</v>
      </c>
      <c r="U70" s="102">
        <f t="shared" si="15"/>
        <v>-1986696.9068381139</v>
      </c>
      <c r="V70" s="102">
        <f t="shared" si="15"/>
        <v>-2185994.6132478635</v>
      </c>
      <c r="W70" s="102">
        <f t="shared" si="15"/>
        <v>-2405519.9872659738</v>
      </c>
    </row>
    <row r="71" spans="1:23" ht="12.75" customHeight="1" thickBot="1" x14ac:dyDescent="0.3">
      <c r="A71" s="111" t="s">
        <v>241</v>
      </c>
      <c r="B71" s="112">
        <f t="shared" ref="B71:W71" si="16">B69+B70</f>
        <v>0</v>
      </c>
      <c r="C71" s="112">
        <f>C69+C70</f>
        <v>1493739.5369996664</v>
      </c>
      <c r="D71" s="112">
        <f t="shared" si="16"/>
        <v>1587005.0709987234</v>
      </c>
      <c r="E71" s="112">
        <f t="shared" si="16"/>
        <v>1743585.8184941467</v>
      </c>
      <c r="F71" s="112">
        <f t="shared" si="16"/>
        <v>1915746.0407362704</v>
      </c>
      <c r="G71" s="112">
        <f t="shared" si="16"/>
        <v>2105057.868822285</v>
      </c>
      <c r="H71" s="112">
        <f t="shared" si="16"/>
        <v>2313254.0078588314</v>
      </c>
      <c r="I71" s="112">
        <f t="shared" si="16"/>
        <v>2542244.3051034105</v>
      </c>
      <c r="J71" s="112">
        <f t="shared" si="16"/>
        <v>2794134.041977617</v>
      </c>
      <c r="K71" s="112">
        <f t="shared" si="16"/>
        <v>3071244.1305353111</v>
      </c>
      <c r="L71" s="112">
        <f t="shared" si="16"/>
        <v>3376133.4139883085</v>
      </c>
      <c r="M71" s="112">
        <f t="shared" si="16"/>
        <v>3711623.2919233455</v>
      </c>
      <c r="N71" s="112">
        <f t="shared" si="16"/>
        <v>4080824.9141006032</v>
      </c>
      <c r="O71" s="112">
        <f t="shared" si="16"/>
        <v>4487169.2124419063</v>
      </c>
      <c r="P71" s="112">
        <f t="shared" si="16"/>
        <v>4934440.0692575965</v>
      </c>
      <c r="Q71" s="112">
        <f t="shared" si="16"/>
        <v>5426810.9512137789</v>
      </c>
      <c r="R71" s="112">
        <f t="shared" si="16"/>
        <v>5968885.3733264478</v>
      </c>
      <c r="S71" s="112">
        <f t="shared" si="16"/>
        <v>6565741.5957398172</v>
      </c>
      <c r="T71" s="112">
        <f t="shared" si="16"/>
        <v>7222981.9985946696</v>
      </c>
      <c r="U71" s="112">
        <f t="shared" si="16"/>
        <v>7946787.6273524556</v>
      </c>
      <c r="V71" s="112">
        <f t="shared" si="16"/>
        <v>8743978.4529914539</v>
      </c>
      <c r="W71" s="112">
        <f t="shared" si="16"/>
        <v>9622079.9490638953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1983756.3387484043</v>
      </c>
      <c r="E74" s="106">
        <f t="shared" si="18"/>
        <v>2179482.2731176834</v>
      </c>
      <c r="F74" s="106">
        <f t="shared" si="18"/>
        <v>2394682.5509203379</v>
      </c>
      <c r="G74" s="106">
        <f t="shared" si="18"/>
        <v>2631322.3360278565</v>
      </c>
      <c r="H74" s="106">
        <f t="shared" si="18"/>
        <v>2891567.5098235393</v>
      </c>
      <c r="I74" s="106">
        <f t="shared" si="18"/>
        <v>3177805.381379263</v>
      </c>
      <c r="J74" s="106">
        <f t="shared" si="18"/>
        <v>3492667.5524720214</v>
      </c>
      <c r="K74" s="106">
        <f t="shared" si="18"/>
        <v>3839055.1631691391</v>
      </c>
      <c r="L74" s="106">
        <f t="shared" si="18"/>
        <v>4220166.7674853858</v>
      </c>
      <c r="M74" s="106">
        <f t="shared" si="18"/>
        <v>4639529.114904182</v>
      </c>
      <c r="N74" s="106">
        <f t="shared" si="18"/>
        <v>5101031.1426257538</v>
      </c>
      <c r="O74" s="106">
        <f t="shared" si="18"/>
        <v>5608961.5155523829</v>
      </c>
      <c r="P74" s="106">
        <f t="shared" si="18"/>
        <v>6168050.0865719961</v>
      </c>
      <c r="Q74" s="106">
        <f t="shared" si="18"/>
        <v>6783513.6890172232</v>
      </c>
      <c r="R74" s="106">
        <f t="shared" si="18"/>
        <v>7461106.7166580595</v>
      </c>
      <c r="S74" s="106">
        <f t="shared" si="18"/>
        <v>8207176.994674772</v>
      </c>
      <c r="T74" s="106">
        <f t="shared" si="18"/>
        <v>9028727.4982433375</v>
      </c>
      <c r="U74" s="106">
        <f t="shared" si="18"/>
        <v>9933484.5341905691</v>
      </c>
      <c r="V74" s="106">
        <f t="shared" si="18"/>
        <v>10929973.066239318</v>
      </c>
      <c r="W74" s="106">
        <f t="shared" si="18"/>
        <v>12027599.93632987</v>
      </c>
    </row>
    <row r="75" spans="1:23" ht="12" customHeight="1" x14ac:dyDescent="0.25">
      <c r="A75" s="74" t="s">
        <v>236</v>
      </c>
      <c r="B75" s="102">
        <f t="shared" ref="B75:W75" si="19">B65</f>
        <v>0</v>
      </c>
      <c r="C75" s="102">
        <f t="shared" si="19"/>
        <v>0</v>
      </c>
      <c r="D75" s="102">
        <f t="shared" si="19"/>
        <v>14274.285714285716</v>
      </c>
      <c r="E75" s="102">
        <f t="shared" si="19"/>
        <v>14274.285714285716</v>
      </c>
      <c r="F75" s="102">
        <f t="shared" si="19"/>
        <v>14274.285714285716</v>
      </c>
      <c r="G75" s="102">
        <f t="shared" si="19"/>
        <v>14274.285714285716</v>
      </c>
      <c r="H75" s="102">
        <f t="shared" si="19"/>
        <v>14274.285714285716</v>
      </c>
      <c r="I75" s="102">
        <f t="shared" si="19"/>
        <v>14274.285714285716</v>
      </c>
      <c r="J75" s="102">
        <f t="shared" si="19"/>
        <v>14274.285714285716</v>
      </c>
      <c r="K75" s="102">
        <f t="shared" si="19"/>
        <v>14274.285714285716</v>
      </c>
      <c r="L75" s="102">
        <f t="shared" si="19"/>
        <v>14274.285714285716</v>
      </c>
      <c r="M75" s="102">
        <f t="shared" si="19"/>
        <v>14274.285714285716</v>
      </c>
      <c r="N75" s="102">
        <f t="shared" si="19"/>
        <v>14274.285714285716</v>
      </c>
      <c r="O75" s="102">
        <f t="shared" si="19"/>
        <v>14274.285714285716</v>
      </c>
      <c r="P75" s="102">
        <f t="shared" si="19"/>
        <v>14274.285714285716</v>
      </c>
      <c r="Q75" s="102">
        <f t="shared" si="19"/>
        <v>14274.285714285716</v>
      </c>
      <c r="R75" s="102">
        <f t="shared" si="19"/>
        <v>14274.285714285716</v>
      </c>
      <c r="S75" s="102">
        <f t="shared" si="19"/>
        <v>14274.285714285716</v>
      </c>
      <c r="T75" s="102">
        <f t="shared" si="19"/>
        <v>14274.285714285716</v>
      </c>
      <c r="U75" s="102">
        <f t="shared" si="19"/>
        <v>14274.285714285716</v>
      </c>
      <c r="V75" s="102">
        <f t="shared" si="19"/>
        <v>14274.285714285716</v>
      </c>
      <c r="W75" s="102">
        <f t="shared" si="19"/>
        <v>14274.285714285716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-396751.26774968085</v>
      </c>
      <c r="E77" s="109">
        <f>IF(SUM($B$70:E70)+SUM($B$77:D77)&gt;0,0,SUM($B$70:E70)-SUM($B$77:D77))</f>
        <v>-435896.45462353667</v>
      </c>
      <c r="F77" s="109">
        <f>IF(SUM($B$70:F70)+SUM($B$77:E77)&gt;0,0,SUM($B$70:F70)-SUM($B$77:E77))</f>
        <v>-478936.51018406753</v>
      </c>
      <c r="G77" s="109">
        <f>IF(SUM($B$70:G70)+SUM($B$77:F77)&gt;0,0,SUM($B$70:G70)-SUM($B$77:F77))</f>
        <v>-526264.46720557124</v>
      </c>
      <c r="H77" s="109">
        <f>IF(SUM($B$70:H70)+SUM($B$77:G77)&gt;0,0,SUM($B$70:H70)-SUM($B$77:G77))</f>
        <v>-578313.50196470786</v>
      </c>
      <c r="I77" s="109">
        <f>IF(SUM($B$70:I70)+SUM($B$77:H77)&gt;0,0,SUM($B$70:I70)-SUM($B$77:H77))</f>
        <v>-635561.07627585251</v>
      </c>
      <c r="J77" s="109">
        <f>IF(SUM($B$70:J70)+SUM($B$77:I77)&gt;0,0,SUM($B$70:J70)-SUM($B$77:I77))</f>
        <v>-698533.51049440447</v>
      </c>
      <c r="K77" s="109">
        <f>IF(SUM($B$70:K70)+SUM($B$77:J77)&gt;0,0,SUM($B$70:K70)-SUM($B$77:J77))</f>
        <v>-767811.032633828</v>
      </c>
      <c r="L77" s="109">
        <f>IF(SUM($B$70:L70)+SUM($B$77:K77)&gt;0,0,SUM($B$70:L70)-SUM($B$77:K77))</f>
        <v>-844033.35349707771</v>
      </c>
      <c r="M77" s="109">
        <f>IF(SUM($B$70:M70)+SUM($B$77:L77)&gt;0,0,SUM($B$70:M70)-SUM($B$77:L77))</f>
        <v>-927905.82298083603</v>
      </c>
      <c r="N77" s="109">
        <f>IF(SUM($B$70:N70)+SUM($B$77:M77)&gt;0,0,SUM($B$70:N70)-SUM($B$77:M77))</f>
        <v>-1020206.2285251506</v>
      </c>
      <c r="O77" s="109">
        <f>IF(SUM($B$70:O70)+SUM($B$77:N77)&gt;0,0,SUM($B$70:O70)-SUM($B$77:N77))</f>
        <v>-1121792.3031104766</v>
      </c>
      <c r="P77" s="109">
        <f>IF(SUM($B$70:P70)+SUM($B$77:O77)&gt;0,0,SUM($B$70:P70)-SUM($B$77:O77))</f>
        <v>-1233610.0173143987</v>
      </c>
      <c r="Q77" s="109">
        <f>IF(SUM($B$70:Q70)+SUM($B$77:P77)&gt;0,0,SUM($B$70:Q70)-SUM($B$77:P77))</f>
        <v>-1356702.7378034443</v>
      </c>
      <c r="R77" s="109">
        <f>IF(SUM($B$70:R70)+SUM($B$77:Q77)&gt;0,0,SUM($B$70:R70)-SUM($B$77:Q77))</f>
        <v>-1492221.3433316126</v>
      </c>
      <c r="S77" s="109">
        <f>IF(SUM($B$70:S70)+SUM($B$77:R77)&gt;0,0,SUM($B$70:S70)-SUM($B$77:R77))</f>
        <v>-1641435.3989349548</v>
      </c>
      <c r="T77" s="109">
        <f>IF(SUM($B$70:T70)+SUM($B$77:S77)&gt;0,0,SUM($B$70:T70)-SUM($B$77:S77))</f>
        <v>-1805745.4996486679</v>
      </c>
      <c r="U77" s="109">
        <f>IF(SUM($B$70:U70)+SUM($B$77:T77)&gt;0,0,SUM($B$70:U70)-SUM($B$77:T77))</f>
        <v>-1986696.9068381134</v>
      </c>
      <c r="V77" s="109">
        <f>IF(SUM($B$70:V70)+SUM($B$77:U77)&gt;0,0,SUM($B$70:V70)-SUM($B$77:U77))</f>
        <v>-2185994.6132478639</v>
      </c>
      <c r="W77" s="109">
        <f>IF(SUM($B$70:W70)+SUM($B$77:V77)&gt;0,0,SUM($B$70:W70)-SUM($B$77:V77))</f>
        <v>-2405519.9872659743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1588158.8450372224</v>
      </c>
      <c r="E82" s="106">
        <f t="shared" si="24"/>
        <v>1738288.5221151127</v>
      </c>
      <c r="F82" s="106">
        <f t="shared" si="24"/>
        <v>1908501.3100138989</v>
      </c>
      <c r="G82" s="106">
        <f t="shared" si="24"/>
        <v>2095669.1873694274</v>
      </c>
      <c r="H82" s="106">
        <f t="shared" si="24"/>
        <v>2301504.7875371571</v>
      </c>
      <c r="I82" s="106">
        <f t="shared" si="24"/>
        <v>2527895.8150057322</v>
      </c>
      <c r="J82" s="106">
        <f t="shared" si="24"/>
        <v>2776923.121926235</v>
      </c>
      <c r="K82" s="106">
        <f t="shared" si="24"/>
        <v>3050880.6665234934</v>
      </c>
      <c r="L82" s="106">
        <f t="shared" si="24"/>
        <v>3352297.5506145768</v>
      </c>
      <c r="M82" s="106">
        <f t="shared" si="24"/>
        <v>3683962.35423936</v>
      </c>
      <c r="N82" s="106">
        <f t="shared" si="24"/>
        <v>4048950.0083863395</v>
      </c>
      <c r="O82" s="106">
        <f t="shared" si="24"/>
        <v>4450651.4722071365</v>
      </c>
      <c r="P82" s="106">
        <f t="shared" si="24"/>
        <v>4892806.5092135295</v>
      </c>
      <c r="Q82" s="106">
        <f t="shared" si="24"/>
        <v>5379539.8880271502</v>
      </c>
      <c r="R82" s="106">
        <f t="shared" si="24"/>
        <v>5915401.3676202567</v>
      </c>
      <c r="S82" s="106">
        <f t="shared" si="24"/>
        <v>6505409.8649960393</v>
      </c>
      <c r="T82" s="106">
        <f t="shared" si="24"/>
        <v>7155102.2452957062</v>
      </c>
      <c r="U82" s="106">
        <f t="shared" si="24"/>
        <v>7870587.220815626</v>
      </c>
      <c r="V82" s="106">
        <f t="shared" si="24"/>
        <v>8658604.8968444727</v>
      </c>
      <c r="W82" s="106">
        <f t="shared" si="24"/>
        <v>9526592.5591127332</v>
      </c>
    </row>
    <row r="83" spans="1:23" ht="12" customHeight="1" x14ac:dyDescent="0.25">
      <c r="A83" s="94" t="s">
        <v>248</v>
      </c>
      <c r="B83" s="106">
        <f>SUM($B$82:B82)</f>
        <v>0</v>
      </c>
      <c r="C83" s="106">
        <f>SUM(B82:C82)</f>
        <v>977375.2548747079</v>
      </c>
      <c r="D83" s="106">
        <f>SUM(B82:D82)</f>
        <v>2565534.09991193</v>
      </c>
      <c r="E83" s="106">
        <f>SUM($B$82:E82)</f>
        <v>4303822.6220270433</v>
      </c>
      <c r="F83" s="106">
        <f>SUM($B$82:F82)</f>
        <v>6212323.9320409419</v>
      </c>
      <c r="G83" s="106">
        <f>SUM($B$82:G82)</f>
        <v>8307993.1194103695</v>
      </c>
      <c r="H83" s="106">
        <f>SUM($B$82:H82)</f>
        <v>10609497.906947527</v>
      </c>
      <c r="I83" s="106">
        <f>SUM($B$82:I82)</f>
        <v>13137393.72195326</v>
      </c>
      <c r="J83" s="106">
        <f>SUM($B$82:J82)</f>
        <v>15914316.843879495</v>
      </c>
      <c r="K83" s="106">
        <f>SUM($B$82:K82)</f>
        <v>18965197.510402989</v>
      </c>
      <c r="L83" s="106">
        <f>SUM($B$82:L82)</f>
        <v>22317495.061017565</v>
      </c>
      <c r="M83" s="106">
        <f>SUM($B$82:M82)</f>
        <v>26001457.415256925</v>
      </c>
      <c r="N83" s="106">
        <f>SUM($B$82:N82)</f>
        <v>30050407.423643265</v>
      </c>
      <c r="O83" s="106">
        <f>SUM($B$82:O82)</f>
        <v>34501058.895850405</v>
      </c>
      <c r="P83" s="106">
        <f>SUM($B$82:P82)</f>
        <v>39393865.405063935</v>
      </c>
      <c r="Q83" s="106">
        <f>SUM($B$82:Q82)</f>
        <v>44773405.293091089</v>
      </c>
      <c r="R83" s="106">
        <f>SUM($B$82:R82)</f>
        <v>50688806.660711348</v>
      </c>
      <c r="S83" s="106">
        <f>SUM($B$82:S82)</f>
        <v>57194216.525707386</v>
      </c>
      <c r="T83" s="106">
        <f>SUM($B$82:T82)</f>
        <v>64349318.77100309</v>
      </c>
      <c r="U83" s="106">
        <f>SUM($B$82:U82)</f>
        <v>72219905.991818711</v>
      </c>
      <c r="V83" s="106">
        <f>SUM($B$82:V82)</f>
        <v>80878510.888663188</v>
      </c>
      <c r="W83" s="106">
        <f>SUM($B$82:W82)</f>
        <v>90405103.447775915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1405450.3053426747</v>
      </c>
      <c r="E85" s="106">
        <f t="shared" si="26"/>
        <v>1361334.8908411881</v>
      </c>
      <c r="F85" s="106">
        <f t="shared" si="26"/>
        <v>1322687.1426123276</v>
      </c>
      <c r="G85" s="106">
        <f t="shared" si="26"/>
        <v>1285313.1596342907</v>
      </c>
      <c r="H85" s="106">
        <f t="shared" si="26"/>
        <v>1249164.591186092</v>
      </c>
      <c r="I85" s="106">
        <f t="shared" si="26"/>
        <v>1214195.1953679519</v>
      </c>
      <c r="J85" s="106">
        <f t="shared" si="26"/>
        <v>1180360.7298395119</v>
      </c>
      <c r="K85" s="106">
        <f t="shared" si="26"/>
        <v>1147618.8496505618</v>
      </c>
      <c r="L85" s="106">
        <f t="shared" si="26"/>
        <v>1115929.0115849692</v>
      </c>
      <c r="M85" s="106">
        <f t="shared" si="26"/>
        <v>1085252.3844942055</v>
      </c>
      <c r="N85" s="106">
        <f t="shared" si="26"/>
        <v>1055551.7651467202</v>
      </c>
      <c r="O85" s="106">
        <f t="shared" si="26"/>
        <v>1026791.4991640765</v>
      </c>
      <c r="P85" s="106">
        <f t="shared" si="26"/>
        <v>998937.40665478446</v>
      </c>
      <c r="Q85" s="106">
        <f t="shared" si="26"/>
        <v>971956.71219267475</v>
      </c>
      <c r="R85" s="106">
        <f t="shared" si="26"/>
        <v>945817.97881885257</v>
      </c>
      <c r="S85" s="106">
        <f t="shared" si="26"/>
        <v>920491.04577520816</v>
      </c>
      <c r="T85" s="106">
        <f t="shared" si="26"/>
        <v>895946.9697034196</v>
      </c>
      <c r="U85" s="106">
        <f t="shared" si="26"/>
        <v>872157.96906678809</v>
      </c>
      <c r="V85" s="106">
        <f t="shared" si="26"/>
        <v>849097.37157323107</v>
      </c>
      <c r="W85" s="106">
        <f t="shared" si="26"/>
        <v>826739.56439673551</v>
      </c>
    </row>
    <row r="86" spans="1:23" ht="21.75" customHeight="1" x14ac:dyDescent="0.25">
      <c r="A86" s="110" t="s">
        <v>251</v>
      </c>
      <c r="B86" s="106">
        <f>SUM(B85)</f>
        <v>0</v>
      </c>
      <c r="C86" s="106">
        <f t="shared" ref="C86:W86" si="27">C85+B86</f>
        <v>977375.2548747079</v>
      </c>
      <c r="D86" s="106">
        <f t="shared" si="27"/>
        <v>2382825.5602173824</v>
      </c>
      <c r="E86" s="106">
        <f t="shared" si="27"/>
        <v>3744160.4510585703</v>
      </c>
      <c r="F86" s="106">
        <f t="shared" si="27"/>
        <v>5066847.5936708981</v>
      </c>
      <c r="G86" s="106">
        <f t="shared" si="27"/>
        <v>6352160.7533051893</v>
      </c>
      <c r="H86" s="106">
        <f t="shared" si="27"/>
        <v>7601325.3444912815</v>
      </c>
      <c r="I86" s="106">
        <f t="shared" si="27"/>
        <v>8815520.5398592334</v>
      </c>
      <c r="J86" s="106">
        <f t="shared" si="27"/>
        <v>9995881.2696987446</v>
      </c>
      <c r="K86" s="106">
        <f t="shared" si="27"/>
        <v>11143500.119349306</v>
      </c>
      <c r="L86" s="106">
        <f t="shared" si="27"/>
        <v>12259429.130934276</v>
      </c>
      <c r="M86" s="106">
        <f t="shared" si="27"/>
        <v>13344681.515428482</v>
      </c>
      <c r="N86" s="106">
        <f t="shared" si="27"/>
        <v>14400233.280575201</v>
      </c>
      <c r="O86" s="106">
        <f t="shared" si="27"/>
        <v>15427024.779739277</v>
      </c>
      <c r="P86" s="106">
        <f t="shared" si="27"/>
        <v>16425962.186394062</v>
      </c>
      <c r="Q86" s="106">
        <f t="shared" si="27"/>
        <v>17397918.898586735</v>
      </c>
      <c r="R86" s="106">
        <f t="shared" si="27"/>
        <v>18343736.877405588</v>
      </c>
      <c r="S86" s="106">
        <f t="shared" si="27"/>
        <v>19264227.923180796</v>
      </c>
      <c r="T86" s="106">
        <f t="shared" si="27"/>
        <v>20160174.892884217</v>
      </c>
      <c r="U86" s="106">
        <f t="shared" si="27"/>
        <v>21032332.861951005</v>
      </c>
      <c r="V86" s="106">
        <f t="shared" si="27"/>
        <v>21881430.233524237</v>
      </c>
      <c r="W86" s="106">
        <f t="shared" si="27"/>
        <v>22708169.797920972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O_Ч6_10</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регистратора качества электрической энергии Энергомонитор 3.3 Т1, 1шт.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2024-10-29T06:55:23Z</dcterms:created>
  <dcterms:modified xsi:type="dcterms:W3CDTF">2025-03-31T05:47:31Z</dcterms:modified>
</cp:coreProperties>
</file>