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Евгения Игоревна\Desktop\Рабочая\ИПР\Отчет 2024\КЭС\3кв\1 Рабочая\"/>
    </mc:Choice>
  </mc:AlternateContent>
  <xr:revisionPtr revIDLastSave="0" documentId="13_ncr:1_{AE1D4903-5991-45F9-BE56-28FBE6A0F7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Форма!$A$14:$BB$102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60" i="1" l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N101" i="1"/>
  <c r="M101" i="1"/>
  <c r="L101" i="1"/>
  <c r="K101" i="1"/>
  <c r="H100" i="1"/>
  <c r="G100" i="1"/>
  <c r="F100" i="1"/>
  <c r="E100" i="1"/>
  <c r="N98" i="1"/>
  <c r="M98" i="1"/>
  <c r="K98" i="1"/>
  <c r="K97" i="1"/>
  <c r="H97" i="1"/>
  <c r="G97" i="1"/>
  <c r="F97" i="1"/>
  <c r="E97" i="1"/>
  <c r="E96" i="1"/>
  <c r="N95" i="1"/>
  <c r="M95" i="1"/>
  <c r="L95" i="1"/>
  <c r="K95" i="1"/>
  <c r="E94" i="1"/>
  <c r="F93" i="1"/>
  <c r="E93" i="1"/>
  <c r="N92" i="1"/>
  <c r="M92" i="1"/>
  <c r="L92" i="1"/>
  <c r="K92" i="1"/>
  <c r="G92" i="1"/>
  <c r="E92" i="1"/>
  <c r="K91" i="1"/>
  <c r="H91" i="1"/>
  <c r="G91" i="1"/>
  <c r="F91" i="1"/>
  <c r="E91" i="1"/>
  <c r="K66" i="1"/>
  <c r="H66" i="1"/>
  <c r="G66" i="1"/>
  <c r="F66" i="1"/>
  <c r="E66" i="1"/>
  <c r="N61" i="1"/>
  <c r="M61" i="1"/>
  <c r="L61" i="1"/>
  <c r="K61" i="1"/>
  <c r="E61" i="1"/>
  <c r="L58" i="1"/>
  <c r="K58" i="1"/>
  <c r="H58" i="1"/>
  <c r="G58" i="1"/>
  <c r="F58" i="1"/>
  <c r="E58" i="1"/>
  <c r="H54" i="1"/>
  <c r="F54" i="1"/>
  <c r="E54" i="1"/>
  <c r="N53" i="1"/>
  <c r="M53" i="1"/>
  <c r="L53" i="1"/>
  <c r="K53" i="1"/>
  <c r="L52" i="1"/>
  <c r="K52" i="1"/>
  <c r="H52" i="1"/>
  <c r="G52" i="1"/>
  <c r="F52" i="1"/>
  <c r="E52" i="1"/>
  <c r="K51" i="1"/>
  <c r="G51" i="1"/>
  <c r="F51" i="1"/>
  <c r="E51" i="1"/>
  <c r="N50" i="1"/>
  <c r="M50" i="1"/>
  <c r="L50" i="1"/>
  <c r="K50" i="1"/>
  <c r="K31" i="1"/>
  <c r="H31" i="1"/>
  <c r="G31" i="1"/>
  <c r="F31" i="1"/>
  <c r="E31" i="1"/>
  <c r="H30" i="1"/>
  <c r="F30" i="1"/>
  <c r="E30" i="1"/>
  <c r="N29" i="1"/>
  <c r="M29" i="1"/>
  <c r="L29" i="1"/>
  <c r="K29" i="1"/>
  <c r="E29" i="1"/>
  <c r="N100" i="1"/>
  <c r="M100" i="1"/>
  <c r="L100" i="1"/>
  <c r="K100" i="1"/>
  <c r="M99" i="1"/>
  <c r="L99" i="1"/>
  <c r="K99" i="1"/>
  <c r="J99" i="1"/>
  <c r="I99" i="1"/>
  <c r="G99" i="1"/>
  <c r="F99" i="1"/>
  <c r="E99" i="1"/>
  <c r="J98" i="1"/>
  <c r="I98" i="1"/>
  <c r="H98" i="1"/>
  <c r="G98" i="1"/>
  <c r="F98" i="1"/>
  <c r="E98" i="1"/>
  <c r="N97" i="1"/>
  <c r="M97" i="1"/>
  <c r="L97" i="1"/>
  <c r="N96" i="1"/>
  <c r="M96" i="1"/>
  <c r="L96" i="1"/>
  <c r="K96" i="1"/>
  <c r="H96" i="1"/>
  <c r="G96" i="1"/>
  <c r="F96" i="1"/>
  <c r="H95" i="1"/>
  <c r="G95" i="1"/>
  <c r="F95" i="1"/>
  <c r="E95" i="1"/>
  <c r="N94" i="1"/>
  <c r="M94" i="1"/>
  <c r="L94" i="1"/>
  <c r="K94" i="1"/>
  <c r="N93" i="1"/>
  <c r="M93" i="1"/>
  <c r="L93" i="1"/>
  <c r="K93" i="1"/>
  <c r="J93" i="1"/>
  <c r="I93" i="1"/>
  <c r="H93" i="1"/>
  <c r="G93" i="1"/>
  <c r="J92" i="1"/>
  <c r="I92" i="1"/>
  <c r="H92" i="1"/>
  <c r="F92" i="1"/>
  <c r="I91" i="1"/>
  <c r="N66" i="1"/>
  <c r="M66" i="1"/>
  <c r="L66" i="1"/>
  <c r="H61" i="1"/>
  <c r="G61" i="1"/>
  <c r="F61" i="1"/>
  <c r="N58" i="1"/>
  <c r="M58" i="1"/>
  <c r="N54" i="1"/>
  <c r="M54" i="1"/>
  <c r="L54" i="1"/>
  <c r="K54" i="1"/>
  <c r="J54" i="1"/>
  <c r="I54" i="1"/>
  <c r="G54" i="1"/>
  <c r="J53" i="1"/>
  <c r="I53" i="1"/>
  <c r="H53" i="1"/>
  <c r="G53" i="1"/>
  <c r="F53" i="1"/>
  <c r="E53" i="1"/>
  <c r="I52" i="1"/>
  <c r="L51" i="1"/>
  <c r="H51" i="1"/>
  <c r="G50" i="1"/>
  <c r="E50" i="1"/>
  <c r="N31" i="1"/>
  <c r="M31" i="1"/>
  <c r="L31" i="1"/>
  <c r="J31" i="1"/>
  <c r="I31" i="1"/>
  <c r="N30" i="1"/>
  <c r="L30" i="1"/>
  <c r="K30" i="1"/>
  <c r="J30" i="1"/>
  <c r="I30" i="1"/>
  <c r="G30" i="1"/>
  <c r="J29" i="1"/>
  <c r="I29" i="1"/>
  <c r="H29" i="1"/>
  <c r="G29" i="1"/>
  <c r="F29" i="1"/>
  <c r="J101" i="1"/>
  <c r="I101" i="1"/>
  <c r="H101" i="1"/>
  <c r="G101" i="1"/>
  <c r="F101" i="1"/>
  <c r="E101" i="1"/>
  <c r="J100" i="1"/>
  <c r="I100" i="1"/>
  <c r="N99" i="1"/>
  <c r="H99" i="1"/>
  <c r="L98" i="1"/>
  <c r="J97" i="1"/>
  <c r="I97" i="1"/>
  <c r="J96" i="1"/>
  <c r="I96" i="1"/>
  <c r="J95" i="1"/>
  <c r="I95" i="1"/>
  <c r="J94" i="1"/>
  <c r="I94" i="1"/>
  <c r="H94" i="1"/>
  <c r="G94" i="1"/>
  <c r="F94" i="1"/>
  <c r="N91" i="1"/>
  <c r="M91" i="1"/>
  <c r="L91" i="1"/>
  <c r="J91" i="1"/>
  <c r="J66" i="1"/>
  <c r="I66" i="1"/>
  <c r="J61" i="1"/>
  <c r="I61" i="1"/>
  <c r="J58" i="1"/>
  <c r="I58" i="1"/>
  <c r="N52" i="1"/>
  <c r="M52" i="1"/>
  <c r="J52" i="1"/>
  <c r="N51" i="1"/>
  <c r="M51" i="1"/>
  <c r="J51" i="1"/>
  <c r="I51" i="1"/>
  <c r="J50" i="1"/>
  <c r="I50" i="1"/>
  <c r="H50" i="1"/>
  <c r="F50" i="1"/>
  <c r="M30" i="1"/>
  <c r="N90" i="1" l="1"/>
  <c r="M90" i="1"/>
  <c r="L90" i="1"/>
  <c r="K90" i="1"/>
  <c r="J90" i="1"/>
  <c r="I90" i="1"/>
  <c r="H90" i="1"/>
  <c r="G90" i="1"/>
  <c r="F90" i="1"/>
  <c r="E90" i="1"/>
  <c r="N89" i="1"/>
  <c r="M89" i="1"/>
  <c r="L89" i="1"/>
  <c r="K89" i="1"/>
  <c r="J89" i="1"/>
  <c r="I89" i="1"/>
  <c r="H89" i="1"/>
  <c r="G89" i="1"/>
  <c r="F89" i="1"/>
  <c r="E89" i="1"/>
  <c r="N88" i="1"/>
  <c r="M88" i="1"/>
  <c r="L88" i="1"/>
  <c r="K88" i="1"/>
  <c r="J88" i="1"/>
  <c r="I88" i="1"/>
  <c r="H88" i="1"/>
  <c r="G88" i="1"/>
  <c r="F88" i="1"/>
  <c r="E88" i="1"/>
  <c r="N87" i="1"/>
  <c r="M87" i="1"/>
  <c r="L87" i="1"/>
  <c r="K87" i="1"/>
  <c r="J87" i="1"/>
  <c r="I87" i="1"/>
  <c r="H87" i="1"/>
  <c r="G87" i="1"/>
  <c r="F87" i="1"/>
  <c r="E87" i="1"/>
  <c r="N86" i="1"/>
  <c r="M86" i="1"/>
  <c r="L86" i="1"/>
  <c r="K86" i="1"/>
  <c r="J86" i="1"/>
  <c r="I86" i="1"/>
  <c r="H86" i="1"/>
  <c r="G86" i="1"/>
  <c r="F86" i="1"/>
  <c r="E86" i="1"/>
  <c r="N85" i="1"/>
  <c r="M85" i="1"/>
  <c r="L85" i="1"/>
  <c r="K85" i="1"/>
  <c r="J85" i="1"/>
  <c r="I85" i="1"/>
  <c r="H85" i="1"/>
  <c r="G85" i="1"/>
  <c r="F85" i="1"/>
  <c r="E85" i="1"/>
  <c r="E25" i="1" l="1"/>
  <c r="F102" i="1"/>
  <c r="H102" i="1" s="1"/>
  <c r="J102" i="1" s="1"/>
  <c r="L102" i="1" s="1"/>
  <c r="N102" i="1" s="1"/>
  <c r="E102" i="1"/>
  <c r="G102" i="1" s="1"/>
  <c r="I102" i="1" s="1"/>
  <c r="K102" i="1" s="1"/>
  <c r="M102" i="1" s="1"/>
  <c r="F84" i="1"/>
  <c r="H84" i="1" s="1"/>
  <c r="J84" i="1" s="1"/>
  <c r="L84" i="1" s="1"/>
  <c r="N84" i="1" s="1"/>
  <c r="E84" i="1"/>
  <c r="G84" i="1" s="1"/>
  <c r="I84" i="1" s="1"/>
  <c r="K84" i="1" s="1"/>
  <c r="M84" i="1" s="1"/>
  <c r="F83" i="1"/>
  <c r="H83" i="1" s="1"/>
  <c r="J83" i="1" s="1"/>
  <c r="L83" i="1" s="1"/>
  <c r="N83" i="1" s="1"/>
  <c r="E83" i="1"/>
  <c r="G83" i="1" s="1"/>
  <c r="I83" i="1" s="1"/>
  <c r="K83" i="1" s="1"/>
  <c r="M83" i="1" s="1"/>
  <c r="F65" i="1"/>
  <c r="H65" i="1" s="1"/>
  <c r="J65" i="1" s="1"/>
  <c r="L65" i="1" s="1"/>
  <c r="N65" i="1" s="1"/>
  <c r="E65" i="1"/>
  <c r="G65" i="1" s="1"/>
  <c r="I65" i="1" s="1"/>
  <c r="K65" i="1" s="1"/>
  <c r="M65" i="1" s="1"/>
  <c r="F64" i="1"/>
  <c r="H64" i="1" s="1"/>
  <c r="J64" i="1" s="1"/>
  <c r="L64" i="1" s="1"/>
  <c r="N64" i="1" s="1"/>
  <c r="E64" i="1"/>
  <c r="G64" i="1" s="1"/>
  <c r="I64" i="1" s="1"/>
  <c r="K64" i="1" s="1"/>
  <c r="M64" i="1" s="1"/>
  <c r="F63" i="1"/>
  <c r="H63" i="1" s="1"/>
  <c r="J63" i="1" s="1"/>
  <c r="L63" i="1" s="1"/>
  <c r="N63" i="1" s="1"/>
  <c r="E63" i="1"/>
  <c r="G63" i="1" s="1"/>
  <c r="I63" i="1" s="1"/>
  <c r="K63" i="1" s="1"/>
  <c r="M63" i="1" s="1"/>
  <c r="F62" i="1"/>
  <c r="H62" i="1" s="1"/>
  <c r="J62" i="1" s="1"/>
  <c r="L62" i="1" s="1"/>
  <c r="N62" i="1" s="1"/>
  <c r="E62" i="1"/>
  <c r="G62" i="1" s="1"/>
  <c r="I62" i="1" s="1"/>
  <c r="K62" i="1" s="1"/>
  <c r="M62" i="1" s="1"/>
  <c r="F49" i="1"/>
  <c r="H49" i="1" s="1"/>
  <c r="J49" i="1" s="1"/>
  <c r="L49" i="1" s="1"/>
  <c r="N49" i="1" s="1"/>
  <c r="E49" i="1"/>
  <c r="G49" i="1" s="1"/>
  <c r="I49" i="1" s="1"/>
  <c r="K49" i="1" s="1"/>
  <c r="M49" i="1" s="1"/>
  <c r="F47" i="1"/>
  <c r="H47" i="1" s="1"/>
  <c r="J47" i="1" s="1"/>
  <c r="L47" i="1" s="1"/>
  <c r="N47" i="1" s="1"/>
  <c r="E47" i="1"/>
  <c r="G47" i="1" s="1"/>
  <c r="I47" i="1" s="1"/>
  <c r="K47" i="1" s="1"/>
  <c r="M47" i="1" s="1"/>
  <c r="F46" i="1"/>
  <c r="H46" i="1" s="1"/>
  <c r="J46" i="1" s="1"/>
  <c r="L46" i="1" s="1"/>
  <c r="N46" i="1" s="1"/>
  <c r="E46" i="1"/>
  <c r="G46" i="1" s="1"/>
  <c r="I46" i="1" s="1"/>
  <c r="K46" i="1" s="1"/>
  <c r="M46" i="1" s="1"/>
  <c r="F28" i="1"/>
  <c r="H28" i="1" s="1"/>
  <c r="J28" i="1" s="1"/>
  <c r="L28" i="1" s="1"/>
  <c r="N28" i="1" s="1"/>
  <c r="E28" i="1"/>
  <c r="G28" i="1" s="1"/>
  <c r="F26" i="1"/>
  <c r="H26" i="1" s="1"/>
  <c r="J26" i="1" s="1"/>
  <c r="L26" i="1" s="1"/>
  <c r="N26" i="1" s="1"/>
  <c r="E26" i="1"/>
  <c r="G26" i="1" s="1"/>
  <c r="I26" i="1" s="1"/>
  <c r="K26" i="1" s="1"/>
  <c r="M26" i="1" s="1"/>
  <c r="F25" i="1"/>
  <c r="H25" i="1" s="1"/>
  <c r="J25" i="1" s="1"/>
  <c r="L25" i="1" s="1"/>
  <c r="N25" i="1" s="1"/>
  <c r="D28" i="1"/>
  <c r="I28" i="1" l="1"/>
  <c r="K28" i="1" s="1"/>
  <c r="M28" i="1" s="1"/>
  <c r="G25" i="1"/>
  <c r="I25" i="1" s="1"/>
  <c r="K25" i="1" s="1"/>
  <c r="M25" i="1" s="1"/>
  <c r="BB82" i="1"/>
  <c r="BB21" i="1" s="1"/>
  <c r="BA82" i="1"/>
  <c r="BA21" i="1" s="1"/>
  <c r="AZ82" i="1"/>
  <c r="AZ21" i="1" s="1"/>
  <c r="AY82" i="1"/>
  <c r="AY21" i="1" s="1"/>
  <c r="AX82" i="1"/>
  <c r="AX21" i="1" s="1"/>
  <c r="AW82" i="1"/>
  <c r="AW21" i="1" s="1"/>
  <c r="AV82" i="1"/>
  <c r="AV21" i="1" s="1"/>
  <c r="AU82" i="1"/>
  <c r="AU21" i="1" s="1"/>
  <c r="AT82" i="1"/>
  <c r="AT21" i="1" s="1"/>
  <c r="AS82" i="1"/>
  <c r="AS21" i="1" s="1"/>
  <c r="AR82" i="1"/>
  <c r="AR21" i="1" s="1"/>
  <c r="AQ82" i="1"/>
  <c r="AQ21" i="1" s="1"/>
  <c r="AP82" i="1"/>
  <c r="AP21" i="1" s="1"/>
  <c r="AO82" i="1"/>
  <c r="AO21" i="1" s="1"/>
  <c r="AN82" i="1"/>
  <c r="AN21" i="1" s="1"/>
  <c r="AM82" i="1"/>
  <c r="AM21" i="1" s="1"/>
  <c r="AL82" i="1"/>
  <c r="AL21" i="1" s="1"/>
  <c r="AK82" i="1"/>
  <c r="AK21" i="1" s="1"/>
  <c r="AJ82" i="1"/>
  <c r="AJ21" i="1" s="1"/>
  <c r="AI82" i="1"/>
  <c r="AI21" i="1" s="1"/>
  <c r="AH82" i="1"/>
  <c r="AH21" i="1" s="1"/>
  <c r="AG82" i="1"/>
  <c r="AG21" i="1" s="1"/>
  <c r="AF82" i="1"/>
  <c r="AF21" i="1" s="1"/>
  <c r="AE82" i="1"/>
  <c r="AE21" i="1" s="1"/>
  <c r="AD82" i="1"/>
  <c r="AD21" i="1" s="1"/>
  <c r="AC82" i="1"/>
  <c r="AC21" i="1" s="1"/>
  <c r="AB82" i="1"/>
  <c r="AB21" i="1" s="1"/>
  <c r="AA82" i="1"/>
  <c r="AA21" i="1" s="1"/>
  <c r="Z82" i="1"/>
  <c r="Z21" i="1" s="1"/>
  <c r="Y82" i="1"/>
  <c r="Y21" i="1" s="1"/>
  <c r="X82" i="1"/>
  <c r="X21" i="1" s="1"/>
  <c r="W82" i="1"/>
  <c r="W21" i="1" s="1"/>
  <c r="V82" i="1"/>
  <c r="V21" i="1" s="1"/>
  <c r="U82" i="1"/>
  <c r="U21" i="1" s="1"/>
  <c r="T82" i="1"/>
  <c r="T21" i="1" s="1"/>
  <c r="S82" i="1"/>
  <c r="S21" i="1" s="1"/>
  <c r="R82" i="1"/>
  <c r="R21" i="1" s="1"/>
  <c r="Q82" i="1"/>
  <c r="Q21" i="1" s="1"/>
  <c r="P82" i="1"/>
  <c r="P21" i="1" s="1"/>
  <c r="O82" i="1"/>
  <c r="O21" i="1" s="1"/>
  <c r="N82" i="1"/>
  <c r="N21" i="1" s="1"/>
  <c r="M82" i="1"/>
  <c r="M21" i="1" s="1"/>
  <c r="L82" i="1"/>
  <c r="L21" i="1" s="1"/>
  <c r="K82" i="1"/>
  <c r="K21" i="1" s="1"/>
  <c r="J82" i="1"/>
  <c r="J21" i="1" s="1"/>
  <c r="I82" i="1"/>
  <c r="I21" i="1" s="1"/>
  <c r="H82" i="1"/>
  <c r="H21" i="1" s="1"/>
  <c r="G82" i="1"/>
  <c r="G21" i="1" s="1"/>
  <c r="F82" i="1"/>
  <c r="F21" i="1" s="1"/>
  <c r="BB77" i="1"/>
  <c r="BB18" i="1" s="1"/>
  <c r="BA77" i="1"/>
  <c r="BA18" i="1" s="1"/>
  <c r="AZ77" i="1"/>
  <c r="AZ18" i="1" s="1"/>
  <c r="AY77" i="1"/>
  <c r="AY18" i="1" s="1"/>
  <c r="AX77" i="1"/>
  <c r="AX18" i="1" s="1"/>
  <c r="AW77" i="1"/>
  <c r="AW18" i="1" s="1"/>
  <c r="AV77" i="1"/>
  <c r="AV18" i="1" s="1"/>
  <c r="AU77" i="1"/>
  <c r="AU18" i="1" s="1"/>
  <c r="AT77" i="1"/>
  <c r="AT18" i="1" s="1"/>
  <c r="AS77" i="1"/>
  <c r="AS18" i="1" s="1"/>
  <c r="AR77" i="1"/>
  <c r="AQ77" i="1"/>
  <c r="AQ18" i="1" s="1"/>
  <c r="AP77" i="1"/>
  <c r="AP18" i="1" s="1"/>
  <c r="AO77" i="1"/>
  <c r="AO18" i="1" s="1"/>
  <c r="AN77" i="1"/>
  <c r="AN18" i="1" s="1"/>
  <c r="AM77" i="1"/>
  <c r="AM18" i="1" s="1"/>
  <c r="AL77" i="1"/>
  <c r="AL18" i="1" s="1"/>
  <c r="AK77" i="1"/>
  <c r="AK18" i="1" s="1"/>
  <c r="AJ77" i="1"/>
  <c r="AJ18" i="1" s="1"/>
  <c r="AI77" i="1"/>
  <c r="AI18" i="1" s="1"/>
  <c r="AH77" i="1"/>
  <c r="AH18" i="1" s="1"/>
  <c r="AG77" i="1"/>
  <c r="AG18" i="1" s="1"/>
  <c r="AF77" i="1"/>
  <c r="AF18" i="1" s="1"/>
  <c r="AE77" i="1"/>
  <c r="AD77" i="1"/>
  <c r="AD18" i="1" s="1"/>
  <c r="AC77" i="1"/>
  <c r="AC18" i="1" s="1"/>
  <c r="AB77" i="1"/>
  <c r="AB18" i="1" s="1"/>
  <c r="AA77" i="1"/>
  <c r="AA18" i="1" s="1"/>
  <c r="Z77" i="1"/>
  <c r="Z18" i="1" s="1"/>
  <c r="Y77" i="1"/>
  <c r="Y18" i="1" s="1"/>
  <c r="X77" i="1"/>
  <c r="X18" i="1" s="1"/>
  <c r="W77" i="1"/>
  <c r="W18" i="1" s="1"/>
  <c r="V77" i="1"/>
  <c r="V18" i="1" s="1"/>
  <c r="U77" i="1"/>
  <c r="U18" i="1" s="1"/>
  <c r="T77" i="1"/>
  <c r="T18" i="1" s="1"/>
  <c r="S77" i="1"/>
  <c r="S18" i="1" s="1"/>
  <c r="R77" i="1"/>
  <c r="R18" i="1" s="1"/>
  <c r="Q77" i="1"/>
  <c r="Q18" i="1" s="1"/>
  <c r="P77" i="1"/>
  <c r="P18" i="1" s="1"/>
  <c r="O77" i="1"/>
  <c r="O18" i="1" s="1"/>
  <c r="N77" i="1"/>
  <c r="N18" i="1" s="1"/>
  <c r="M77" i="1"/>
  <c r="M18" i="1" s="1"/>
  <c r="L77" i="1"/>
  <c r="L18" i="1" s="1"/>
  <c r="K77" i="1"/>
  <c r="K18" i="1" s="1"/>
  <c r="J77" i="1"/>
  <c r="J18" i="1" s="1"/>
  <c r="I77" i="1"/>
  <c r="I18" i="1" s="1"/>
  <c r="H77" i="1"/>
  <c r="H18" i="1" s="1"/>
  <c r="G77" i="1"/>
  <c r="G18" i="1" s="1"/>
  <c r="F77" i="1"/>
  <c r="F18" i="1" s="1"/>
  <c r="E77" i="1"/>
  <c r="E18" i="1" s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BB59" i="1"/>
  <c r="BA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Z59" i="1"/>
  <c r="AY59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BB45" i="1"/>
  <c r="BA45" i="1"/>
  <c r="AZ45" i="1"/>
  <c r="AY45" i="1"/>
  <c r="AX45" i="1"/>
  <c r="AW45" i="1"/>
  <c r="AW44" i="1" s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BB36" i="1"/>
  <c r="BB35" i="1" s="1"/>
  <c r="BA36" i="1"/>
  <c r="BA35" i="1" s="1"/>
  <c r="AZ36" i="1"/>
  <c r="AZ35" i="1" s="1"/>
  <c r="AY36" i="1"/>
  <c r="AY35" i="1" s="1"/>
  <c r="AX36" i="1"/>
  <c r="AX35" i="1" s="1"/>
  <c r="AW36" i="1"/>
  <c r="AW35" i="1" s="1"/>
  <c r="AV36" i="1"/>
  <c r="AV35" i="1" s="1"/>
  <c r="AU36" i="1"/>
  <c r="AU35" i="1" s="1"/>
  <c r="AT36" i="1"/>
  <c r="AT35" i="1" s="1"/>
  <c r="AS36" i="1"/>
  <c r="AS35" i="1" s="1"/>
  <c r="AR36" i="1"/>
  <c r="AR35" i="1" s="1"/>
  <c r="AQ36" i="1"/>
  <c r="AQ35" i="1" s="1"/>
  <c r="AP36" i="1"/>
  <c r="AP35" i="1" s="1"/>
  <c r="AO36" i="1"/>
  <c r="AN36" i="1"/>
  <c r="AN35" i="1" s="1"/>
  <c r="AM36" i="1"/>
  <c r="AM35" i="1" s="1"/>
  <c r="AL36" i="1"/>
  <c r="AL35" i="1" s="1"/>
  <c r="AK36" i="1"/>
  <c r="AK35" i="1" s="1"/>
  <c r="AJ36" i="1"/>
  <c r="AJ35" i="1" s="1"/>
  <c r="AI36" i="1"/>
  <c r="AI35" i="1" s="1"/>
  <c r="AH36" i="1"/>
  <c r="AH35" i="1" s="1"/>
  <c r="AG36" i="1"/>
  <c r="AG35" i="1" s="1"/>
  <c r="AF36" i="1"/>
  <c r="AF35" i="1" s="1"/>
  <c r="AE36" i="1"/>
  <c r="AE35" i="1" s="1"/>
  <c r="AD36" i="1"/>
  <c r="AD35" i="1" s="1"/>
  <c r="AC36" i="1"/>
  <c r="AC35" i="1" s="1"/>
  <c r="AB36" i="1"/>
  <c r="AB35" i="1" s="1"/>
  <c r="AA36" i="1"/>
  <c r="AA35" i="1" s="1"/>
  <c r="Z36" i="1"/>
  <c r="Z35" i="1" s="1"/>
  <c r="Y36" i="1"/>
  <c r="Y35" i="1" s="1"/>
  <c r="X36" i="1"/>
  <c r="X35" i="1" s="1"/>
  <c r="W36" i="1"/>
  <c r="W35" i="1" s="1"/>
  <c r="V36" i="1"/>
  <c r="V35" i="1" s="1"/>
  <c r="U36" i="1"/>
  <c r="U35" i="1" s="1"/>
  <c r="T36" i="1"/>
  <c r="T35" i="1" s="1"/>
  <c r="S36" i="1"/>
  <c r="S35" i="1" s="1"/>
  <c r="R36" i="1"/>
  <c r="R35" i="1" s="1"/>
  <c r="Q36" i="1"/>
  <c r="Q35" i="1" s="1"/>
  <c r="P36" i="1"/>
  <c r="P35" i="1" s="1"/>
  <c r="O36" i="1"/>
  <c r="O35" i="1" s="1"/>
  <c r="N36" i="1"/>
  <c r="N35" i="1" s="1"/>
  <c r="M36" i="1"/>
  <c r="M35" i="1" s="1"/>
  <c r="L36" i="1"/>
  <c r="L35" i="1" s="1"/>
  <c r="K36" i="1"/>
  <c r="K35" i="1" s="1"/>
  <c r="J36" i="1"/>
  <c r="J35" i="1" s="1"/>
  <c r="I36" i="1"/>
  <c r="I35" i="1" s="1"/>
  <c r="H36" i="1"/>
  <c r="H35" i="1" s="1"/>
  <c r="G36" i="1"/>
  <c r="G35" i="1" s="1"/>
  <c r="F36" i="1"/>
  <c r="F35" i="1" s="1"/>
  <c r="E36" i="1"/>
  <c r="E35" i="1" s="1"/>
  <c r="AO35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L24" i="1"/>
  <c r="J24" i="1"/>
  <c r="H24" i="1"/>
  <c r="F24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R18" i="1"/>
  <c r="AE18" i="1"/>
  <c r="D82" i="1"/>
  <c r="D21" i="1" s="1"/>
  <c r="D77" i="1"/>
  <c r="D18" i="1" s="1"/>
  <c r="D74" i="1"/>
  <c r="D59" i="1"/>
  <c r="D55" i="1"/>
  <c r="D45" i="1"/>
  <c r="D40" i="1"/>
  <c r="D36" i="1"/>
  <c r="D35" i="1" s="1"/>
  <c r="D32" i="1"/>
  <c r="D24" i="1"/>
  <c r="D20" i="1"/>
  <c r="D19" i="1"/>
  <c r="I24" i="1" l="1"/>
  <c r="I23" i="1" s="1"/>
  <c r="N44" i="1"/>
  <c r="N43" i="1" s="1"/>
  <c r="N17" i="1" s="1"/>
  <c r="Z44" i="1"/>
  <c r="Z43" i="1" s="1"/>
  <c r="Z17" i="1" s="1"/>
  <c r="AL44" i="1"/>
  <c r="AL43" i="1" s="1"/>
  <c r="AL17" i="1" s="1"/>
  <c r="AX44" i="1"/>
  <c r="AX43" i="1" s="1"/>
  <c r="AX17" i="1" s="1"/>
  <c r="T44" i="1"/>
  <c r="T43" i="1" s="1"/>
  <c r="T17" i="1" s="1"/>
  <c r="AR44" i="1"/>
  <c r="AR43" i="1" s="1"/>
  <c r="AR17" i="1" s="1"/>
  <c r="K24" i="1"/>
  <c r="K23" i="1" s="1"/>
  <c r="AG44" i="1"/>
  <c r="AG43" i="1" s="1"/>
  <c r="AG17" i="1" s="1"/>
  <c r="P44" i="1"/>
  <c r="P43" i="1" s="1"/>
  <c r="P17" i="1" s="1"/>
  <c r="AB44" i="1"/>
  <c r="AB43" i="1" s="1"/>
  <c r="AB17" i="1" s="1"/>
  <c r="AN44" i="1"/>
  <c r="AN43" i="1" s="1"/>
  <c r="AN17" i="1" s="1"/>
  <c r="AY23" i="1"/>
  <c r="AY16" i="1" s="1"/>
  <c r="G24" i="1"/>
  <c r="G23" i="1" s="1"/>
  <c r="J44" i="1"/>
  <c r="J43" i="1" s="1"/>
  <c r="J17" i="1" s="1"/>
  <c r="AH44" i="1"/>
  <c r="AH43" i="1" s="1"/>
  <c r="AH17" i="1" s="1"/>
  <c r="AT44" i="1"/>
  <c r="AT43" i="1" s="1"/>
  <c r="AT17" i="1" s="1"/>
  <c r="M24" i="1"/>
  <c r="M23" i="1" s="1"/>
  <c r="F44" i="1"/>
  <c r="F43" i="1" s="1"/>
  <c r="F17" i="1" s="1"/>
  <c r="AD44" i="1"/>
  <c r="AD43" i="1" s="1"/>
  <c r="AD17" i="1" s="1"/>
  <c r="AP44" i="1"/>
  <c r="AP43" i="1" s="1"/>
  <c r="AP17" i="1" s="1"/>
  <c r="BB44" i="1"/>
  <c r="BB43" i="1" s="1"/>
  <c r="BB17" i="1" s="1"/>
  <c r="X44" i="1"/>
  <c r="X43" i="1" s="1"/>
  <c r="X17" i="1" s="1"/>
  <c r="Q44" i="1"/>
  <c r="Q43" i="1" s="1"/>
  <c r="Q17" i="1" s="1"/>
  <c r="D44" i="1"/>
  <c r="D43" i="1" s="1"/>
  <c r="D17" i="1" s="1"/>
  <c r="G44" i="1"/>
  <c r="G43" i="1" s="1"/>
  <c r="G17" i="1" s="1"/>
  <c r="H44" i="1"/>
  <c r="H43" i="1" s="1"/>
  <c r="H17" i="1" s="1"/>
  <c r="L44" i="1"/>
  <c r="L43" i="1" s="1"/>
  <c r="L17" i="1" s="1"/>
  <c r="R44" i="1"/>
  <c r="R43" i="1" s="1"/>
  <c r="R17" i="1" s="1"/>
  <c r="V44" i="1"/>
  <c r="V43" i="1" s="1"/>
  <c r="V17" i="1" s="1"/>
  <c r="E82" i="1"/>
  <c r="E21" i="1" s="1"/>
  <c r="E45" i="1"/>
  <c r="E44" i="1" s="1"/>
  <c r="E43" i="1" s="1"/>
  <c r="E17" i="1" s="1"/>
  <c r="W44" i="1"/>
  <c r="W43" i="1" s="1"/>
  <c r="W17" i="1" s="1"/>
  <c r="AM44" i="1"/>
  <c r="AM43" i="1" s="1"/>
  <c r="AM17" i="1" s="1"/>
  <c r="AW43" i="1"/>
  <c r="AW17" i="1" s="1"/>
  <c r="F23" i="1"/>
  <c r="J23" i="1"/>
  <c r="J16" i="1" s="1"/>
  <c r="N23" i="1"/>
  <c r="K44" i="1"/>
  <c r="K43" i="1" s="1"/>
  <c r="K17" i="1" s="1"/>
  <c r="O44" i="1"/>
  <c r="O43" i="1" s="1"/>
  <c r="O17" i="1" s="1"/>
  <c r="S44" i="1"/>
  <c r="S43" i="1" s="1"/>
  <c r="S17" i="1" s="1"/>
  <c r="AA44" i="1"/>
  <c r="AA43" i="1" s="1"/>
  <c r="AA17" i="1" s="1"/>
  <c r="AE44" i="1"/>
  <c r="AE43" i="1" s="1"/>
  <c r="AE17" i="1" s="1"/>
  <c r="AI44" i="1"/>
  <c r="AI43" i="1" s="1"/>
  <c r="AI17" i="1" s="1"/>
  <c r="AQ44" i="1"/>
  <c r="AQ43" i="1" s="1"/>
  <c r="AQ17" i="1" s="1"/>
  <c r="AU44" i="1"/>
  <c r="AU43" i="1" s="1"/>
  <c r="AU17" i="1" s="1"/>
  <c r="AY44" i="1"/>
  <c r="AY43" i="1" s="1"/>
  <c r="AY17" i="1" s="1"/>
  <c r="I44" i="1"/>
  <c r="I43" i="1" s="1"/>
  <c r="I17" i="1" s="1"/>
  <c r="M44" i="1"/>
  <c r="M43" i="1" s="1"/>
  <c r="M17" i="1" s="1"/>
  <c r="U44" i="1"/>
  <c r="U43" i="1" s="1"/>
  <c r="U17" i="1" s="1"/>
  <c r="Y44" i="1"/>
  <c r="Y43" i="1" s="1"/>
  <c r="Y17" i="1" s="1"/>
  <c r="AC44" i="1"/>
  <c r="AC43" i="1" s="1"/>
  <c r="AC17" i="1" s="1"/>
  <c r="AK44" i="1"/>
  <c r="AK43" i="1" s="1"/>
  <c r="AK17" i="1" s="1"/>
  <c r="AO44" i="1"/>
  <c r="AO43" i="1" s="1"/>
  <c r="AO17" i="1" s="1"/>
  <c r="AS44" i="1"/>
  <c r="AS43" i="1" s="1"/>
  <c r="AS17" i="1" s="1"/>
  <c r="BA44" i="1"/>
  <c r="BA43" i="1" s="1"/>
  <c r="BA17" i="1" s="1"/>
  <c r="AF44" i="1"/>
  <c r="AF43" i="1" s="1"/>
  <c r="AF17" i="1" s="1"/>
  <c r="AJ44" i="1"/>
  <c r="AJ43" i="1" s="1"/>
  <c r="AJ17" i="1" s="1"/>
  <c r="AV44" i="1"/>
  <c r="AV43" i="1" s="1"/>
  <c r="AV17" i="1" s="1"/>
  <c r="AZ44" i="1"/>
  <c r="AZ43" i="1" s="1"/>
  <c r="AZ17" i="1" s="1"/>
  <c r="H23" i="1"/>
  <c r="H16" i="1" s="1"/>
  <c r="L23" i="1"/>
  <c r="P23" i="1"/>
  <c r="T23" i="1"/>
  <c r="X23" i="1"/>
  <c r="X16" i="1" s="1"/>
  <c r="AB23" i="1"/>
  <c r="AF23" i="1"/>
  <c r="AF16" i="1" s="1"/>
  <c r="AJ23" i="1"/>
  <c r="AN23" i="1"/>
  <c r="AN16" i="1" s="1"/>
  <c r="AR23" i="1"/>
  <c r="AV23" i="1"/>
  <c r="AV16" i="1" s="1"/>
  <c r="AV15" i="1" s="1"/>
  <c r="AZ23" i="1"/>
  <c r="AZ16" i="1" s="1"/>
  <c r="O23" i="1"/>
  <c r="O16" i="1" s="1"/>
  <c r="S23" i="1"/>
  <c r="W23" i="1"/>
  <c r="AA23" i="1"/>
  <c r="AE23" i="1"/>
  <c r="AE16" i="1" s="1"/>
  <c r="AI23" i="1"/>
  <c r="AM23" i="1"/>
  <c r="AM16" i="1" s="1"/>
  <c r="AQ23" i="1"/>
  <c r="AU23" i="1"/>
  <c r="E24" i="1"/>
  <c r="E23" i="1" s="1"/>
  <c r="Q23" i="1"/>
  <c r="Q16" i="1" s="1"/>
  <c r="U23" i="1"/>
  <c r="Y23" i="1"/>
  <c r="AC23" i="1"/>
  <c r="AC16" i="1" s="1"/>
  <c r="AG23" i="1"/>
  <c r="AG16" i="1" s="1"/>
  <c r="AK23" i="1"/>
  <c r="AO23" i="1"/>
  <c r="AS23" i="1"/>
  <c r="AW23" i="1"/>
  <c r="BA23" i="1"/>
  <c r="V23" i="1"/>
  <c r="BB23" i="1"/>
  <c r="AD23" i="1"/>
  <c r="AT23" i="1"/>
  <c r="AL23" i="1"/>
  <c r="R23" i="1"/>
  <c r="Z23" i="1"/>
  <c r="AH23" i="1"/>
  <c r="AP23" i="1"/>
  <c r="AX23" i="1"/>
  <c r="D23" i="1"/>
  <c r="K22" i="1" l="1"/>
  <c r="G22" i="1"/>
  <c r="AU22" i="1"/>
  <c r="AY15" i="1"/>
  <c r="AI22" i="1"/>
  <c r="AE15" i="1"/>
  <c r="AE22" i="1"/>
  <c r="AB22" i="1"/>
  <c r="AY22" i="1"/>
  <c r="N22" i="1"/>
  <c r="AZ15" i="1"/>
  <c r="AU16" i="1"/>
  <c r="AU15" i="1" s="1"/>
  <c r="AM15" i="1"/>
  <c r="AM22" i="1"/>
  <c r="D22" i="1"/>
  <c r="W22" i="1"/>
  <c r="T22" i="1"/>
  <c r="P22" i="1"/>
  <c r="L22" i="1"/>
  <c r="L16" i="1"/>
  <c r="L15" i="1" s="1"/>
  <c r="F22" i="1"/>
  <c r="AC15" i="1"/>
  <c r="AG15" i="1"/>
  <c r="Q15" i="1"/>
  <c r="AF22" i="1"/>
  <c r="AR22" i="1"/>
  <c r="AF15" i="1"/>
  <c r="AR16" i="1"/>
  <c r="AR15" i="1" s="1"/>
  <c r="AJ22" i="1"/>
  <c r="AB16" i="1"/>
  <c r="AB15" i="1" s="1"/>
  <c r="T16" i="1"/>
  <c r="T15" i="1" s="1"/>
  <c r="AQ22" i="1"/>
  <c r="AJ16" i="1"/>
  <c r="AJ15" i="1" s="1"/>
  <c r="P16" i="1"/>
  <c r="P15" i="1" s="1"/>
  <c r="AG22" i="1"/>
  <c r="AI16" i="1"/>
  <c r="AI15" i="1" s="1"/>
  <c r="H15" i="1"/>
  <c r="N16" i="1"/>
  <c r="N15" i="1" s="1"/>
  <c r="X15" i="1"/>
  <c r="J15" i="1"/>
  <c r="J22" i="1"/>
  <c r="K16" i="1"/>
  <c r="K15" i="1" s="1"/>
  <c r="G16" i="1"/>
  <c r="G15" i="1" s="1"/>
  <c r="F16" i="1"/>
  <c r="F15" i="1" s="1"/>
  <c r="O15" i="1"/>
  <c r="W16" i="1"/>
  <c r="W15" i="1" s="1"/>
  <c r="O22" i="1"/>
  <c r="AV22" i="1"/>
  <c r="AC22" i="1"/>
  <c r="AQ16" i="1"/>
  <c r="AQ15" i="1" s="1"/>
  <c r="H22" i="1"/>
  <c r="AN15" i="1"/>
  <c r="Q22" i="1"/>
  <c r="AZ22" i="1"/>
  <c r="AO22" i="1"/>
  <c r="AO16" i="1"/>
  <c r="AO15" i="1" s="1"/>
  <c r="Y22" i="1"/>
  <c r="Y16" i="1"/>
  <c r="Y15" i="1" s="1"/>
  <c r="I22" i="1"/>
  <c r="I16" i="1"/>
  <c r="I15" i="1" s="1"/>
  <c r="AA16" i="1"/>
  <c r="AA15" i="1" s="1"/>
  <c r="AA22" i="1"/>
  <c r="BA22" i="1"/>
  <c r="BA16" i="1"/>
  <c r="BA15" i="1" s="1"/>
  <c r="E22" i="1"/>
  <c r="E16" i="1"/>
  <c r="E15" i="1" s="1"/>
  <c r="AN22" i="1"/>
  <c r="X22" i="1"/>
  <c r="U22" i="1"/>
  <c r="U16" i="1"/>
  <c r="U15" i="1" s="1"/>
  <c r="AW22" i="1"/>
  <c r="AW16" i="1"/>
  <c r="AW15" i="1" s="1"/>
  <c r="S16" i="1"/>
  <c r="S15" i="1" s="1"/>
  <c r="S22" i="1"/>
  <c r="AK22" i="1"/>
  <c r="AK16" i="1"/>
  <c r="AK15" i="1" s="1"/>
  <c r="AS22" i="1"/>
  <c r="AS16" i="1"/>
  <c r="AS15" i="1" s="1"/>
  <c r="M22" i="1"/>
  <c r="M16" i="1"/>
  <c r="M15" i="1" s="1"/>
  <c r="AX22" i="1"/>
  <c r="AX16" i="1"/>
  <c r="AX15" i="1" s="1"/>
  <c r="AT22" i="1"/>
  <c r="AT16" i="1"/>
  <c r="AT15" i="1" s="1"/>
  <c r="AH22" i="1"/>
  <c r="AH16" i="1"/>
  <c r="AH15" i="1" s="1"/>
  <c r="R22" i="1"/>
  <c r="R16" i="1"/>
  <c r="R15" i="1" s="1"/>
  <c r="AP16" i="1"/>
  <c r="AP15" i="1" s="1"/>
  <c r="AP22" i="1"/>
  <c r="AL22" i="1"/>
  <c r="AL16" i="1"/>
  <c r="AL15" i="1" s="1"/>
  <c r="AD22" i="1"/>
  <c r="AD16" i="1"/>
  <c r="AD15" i="1" s="1"/>
  <c r="BB22" i="1"/>
  <c r="BB16" i="1"/>
  <c r="BB15" i="1" s="1"/>
  <c r="V16" i="1"/>
  <c r="V15" i="1" s="1"/>
  <c r="V22" i="1"/>
  <c r="Z22" i="1"/>
  <c r="Z16" i="1"/>
  <c r="Z15" i="1" s="1"/>
  <c r="D16" i="1"/>
  <c r="D15" i="1" s="1"/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</calcChain>
</file>

<file path=xl/sharedStrings.xml><?xml version="1.0" encoding="utf-8"?>
<sst xmlns="http://schemas.openxmlformats.org/spreadsheetml/2006/main" count="337" uniqueCount="198">
  <si>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</si>
  <si>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</si>
  <si>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</si>
  <si>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</si>
  <si>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Всего</t>
  </si>
  <si>
    <t>I квартал</t>
  </si>
  <si>
    <t>II квартал</t>
  </si>
  <si>
    <t>III квартал</t>
  </si>
  <si>
    <t>IV квартал</t>
  </si>
  <si>
    <t>млн рублей
(без НДС)</t>
  </si>
  <si>
    <t>МВ×А</t>
  </si>
  <si>
    <t>Мвар</t>
  </si>
  <si>
    <t>км ВЛ
 1-цеп</t>
  </si>
  <si>
    <t>км ВЛ
 2-цеп</t>
  </si>
  <si>
    <t>км КЛ</t>
  </si>
  <si>
    <t>МВт</t>
  </si>
  <si>
    <t>т.у.</t>
  </si>
  <si>
    <t>га</t>
  </si>
  <si>
    <t>шт.</t>
  </si>
  <si>
    <t>млн рублей (без НДС)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</si>
  <si>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</si>
  <si>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</si>
  <si>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</si>
  <si>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</si>
  <si>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</si>
  <si>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</si>
  <si>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</si>
  <si>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</si>
  <si>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</si>
  <si>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</si>
  <si>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</si>
  <si>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</si>
  <si>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</si>
  <si>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</si>
  <si>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</si>
  <si>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</si>
  <si>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</si>
  <si>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</si>
  <si>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</si>
  <si>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</si>
  <si>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</si>
  <si>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</si>
  <si>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</si>
  <si>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</si>
  <si>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</si>
  <si>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</si>
  <si>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</si>
  <si>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</si>
  <si>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</si>
  <si>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</si>
  <si>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</si>
  <si>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</si>
  <si>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</si>
  <si>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</si>
  <si>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</si>
  <si>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</si>
  <si>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</si>
  <si>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</si>
  <si>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</si>
  <si>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</si>
  <si>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</si>
  <si>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</si>
  <si>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</si>
  <si>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</si>
  <si>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</si>
  <si>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</si>
  <si>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</si>
  <si>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</si>
  <si>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</si>
  <si>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</si>
  <si>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</si>
  <si>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</si>
  <si>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</si>
  <si>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</si>
  <si>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</si>
  <si>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</si>
  <si>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</si>
  <si>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</si>
  <si>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</si>
  <si>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</si>
  <si>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</si>
  <si>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</si>
  <si>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</si>
  <si>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</si>
  <si>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</si>
  <si>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</si>
  <si>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</si>
  <si>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</si>
  <si>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</si>
  <si>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</si>
  <si>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</si>
  <si>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</si>
  <si>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</si>
  <si>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</si>
  <si>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</si>
  <si>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</si>
  <si>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</si>
  <si>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</si>
  <si>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</si>
  <si>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</si>
  <si>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</si>
  <si>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</si>
  <si>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</si>
  <si>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</si>
  <si>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</si>
  <si>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</si>
  <si>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</si>
  <si>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</si>
  <si>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</si>
  <si>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</si>
  <si>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</si>
  <si>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</si>
  <si>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</si>
  <si>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</si>
  <si>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</si>
  <si>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</si>
  <si>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</si>
  <si>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</si>
  <si>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</si>
  <si>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31.10.2022 № 46-02-41-31</t>
  </si>
  <si>
    <t>Ввод объектов инвестиционной деятельности (мощностей)  в эксплуатацию в 2024 году</t>
  </si>
  <si>
    <t>Установка оборудования учета э\э 0,4 кВ для реализации ТП № № 22ю/23-К от 09.11.2023 ОАО "Заря", 1 п.у.</t>
  </si>
  <si>
    <t>O_К1_39</t>
  </si>
  <si>
    <t>Реконструкция II секции шин 10 кВ в РП№1 (замена ячеек КСО с маслянными выключателями на ячейки с вакуумными выключателями, в количестве 11 шт), г. Чернушка, ул. Парковая</t>
  </si>
  <si>
    <t>J_РП-01</t>
  </si>
  <si>
    <t>Реконструкция ТП№112 (замена силового трансформатора ТМ-160 кВА на ТМГ-250 кВА), г. Чернушка, ул. Свердлова</t>
  </si>
  <si>
    <t>J_ТП-01</t>
  </si>
  <si>
    <t>Реконструкция ТП№30 (замена силового трансформатора №2 ТМ-1000 кВА на ТМГ-1000 кВА), г. Чернушка, ул. Ленина</t>
  </si>
  <si>
    <t>J_ТП-02</t>
  </si>
  <si>
    <t>Установка приборов учета в соответствии с Федеральным законом от 27.12.2018 № 522-ФЗ  при выходе из строя ПУ потребителя, класс напряжения 0,22 (0,4) кВ на территории ЧГО Пермского края (114 точек учета)</t>
  </si>
  <si>
    <t>O_Ч2_17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</si>
  <si>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     (281 точек учета)</t>
  </si>
  <si>
    <t>O_Ч2_18</t>
  </si>
  <si>
    <t>Установка трансформаторов тока в соответствии с Федеральным законом от 27.12.2018 № 522-ФЗ  при выходе из строя ТТ (комплект 15 шт.) потребителя, класс напряжения 0,4 кВ (26 точек учета)</t>
  </si>
  <si>
    <t>O_Ч2_19</t>
  </si>
  <si>
    <t>Установка приборов учета в соответствии с Федеральным законом от 27.12.2018 № 522-ФЗ   при выходе из строя ПУ потребителя, класс напряжения 0,2 в Кунгрском муниципальном округе Пермского края(0,4) кВ (1500 т.у.)</t>
  </si>
  <si>
    <t>O_К1_35</t>
  </si>
  <si>
    <t>Установка приборов учета в соответствии с Федеральным законом от 27.12.2018 № 522-ФЗ при истечении МПИ, срока эксплуатации и при отсутствии прибора учета у потребителя класса напряжения 0,22 в Кунгрском муниципальном округе Пермского края (0,4) кВ (300 т.у.)</t>
  </si>
  <si>
    <t>O_К1_36</t>
  </si>
  <si>
    <t>Межевание земельных участков под объектами электросетевого хозяйства</t>
  </si>
  <si>
    <t>J_М-01</t>
  </si>
  <si>
    <t>Установление охранных зон на отмежеванные объекты электросетевого хозяйства</t>
  </si>
  <si>
    <t>J_ОЗ-01</t>
  </si>
  <si>
    <t>Приобретение БКМ - 3 шт</t>
  </si>
  <si>
    <t>O_К6_28</t>
  </si>
  <si>
    <t>Приоретение снегохода (Снегоход  STELS SV600T Viking), 1 шт</t>
  </si>
  <si>
    <t>O_Ч6_6</t>
  </si>
  <si>
    <t>Приоретение прицепа (под снегоход), 1 шт</t>
  </si>
  <si>
    <t>O_Ч6_7</t>
  </si>
  <si>
    <t>Приобетение Аварийной осветительной установки, 1 шт.</t>
  </si>
  <si>
    <t>O_Ч6_165</t>
  </si>
  <si>
    <t>Приобретение: Экскаватор-погрузчик "ELAZ-BL" модели 880-2-P-A двиг., 1 шт</t>
  </si>
  <si>
    <t>O_К6_27</t>
  </si>
  <si>
    <t>Приобретение: Автомобиль Lada Granta, 2 шт.</t>
  </si>
  <si>
    <t>O_К6_40</t>
  </si>
  <si>
    <t>Приобретение: Кабельная электротехническая лаборатория на базе ГАЗ-2705, 1 шт</t>
  </si>
  <si>
    <t>O_К6_26</t>
  </si>
  <si>
    <t>Строительство ВЛ-6кВ, 0,7км, строительство КЛ-6кВ - 0,1км, строительство КЛ-0,4кВ - 0,25км, установка п.у. 2 шт</t>
  </si>
  <si>
    <t>O_К1_8</t>
  </si>
  <si>
    <t>Установка оборудования учета э/э на РУ-0,4 кВ временной ТП для электроснабжения строительной площадки по адресу: Пермский край, г.Чернушка, ул. Шистерова кад. номер 59:40:0010502:64, 1 т.у.</t>
  </si>
  <si>
    <t>O_Ч1_168</t>
  </si>
  <si>
    <t>Установка оборудования учета э/э на РУ-0,4 кВ временной ТП для электроснабжения строительной площадки по адресу: Пермский край, г. Чернушка, ул. Ленина , кад. номер 59:40:0010502:2026, 1 т.у.</t>
  </si>
  <si>
    <t>O_Ч1_169</t>
  </si>
  <si>
    <t>Модернизация ТП№56 (замена силового трансформатора №2 ТМ-250 кВА на ТМГ-250 кВА), г. Чернушка, ул. Юбилейная</t>
  </si>
  <si>
    <t>O_Ч2_2</t>
  </si>
  <si>
    <t>Модернизация ТП№69 (замена силового трансформатора №2 ТМ-380 кВА на ТМГ-400 кВА), г. Чернушка, ул. Юбилейная</t>
  </si>
  <si>
    <t>O_Ч2_11</t>
  </si>
  <si>
    <t>Модернизация ТП№53 (замена силового трансформатора №1 ТМ-400 кВА на ТМГ-400 кВА,силового трансформатора №2 ТМ-400 кВА на ТМГ-400 кВА), г. Чернушка, ул. Коммунистическая</t>
  </si>
  <si>
    <t>O_Ч2_4</t>
  </si>
  <si>
    <t>Аварийно-восстановительные работы (модернизация) ТП№114 (замена силового трансформатора №1 ТМ-250 кВА на ТМГ-250 кВА), г. Чернушка, ул. Парковая</t>
  </si>
  <si>
    <t>O_Ч2_86</t>
  </si>
  <si>
    <t>Аварийно-восстановительные работы (модернизация) ТП№147 (замена силового трансформатора ТМ-400 кВА на ТМГ-400 кВА), г. Чернушка, ул. Ленина</t>
  </si>
  <si>
    <t>O_Ч2_12</t>
  </si>
  <si>
    <t>Аварийно-восстановительные работы (модернизация) КЛ 0,4 кВ от ТП 78 (замена КЛ 0,4 кВ от ТП 78), г. Чернушка</t>
  </si>
  <si>
    <t>O_Ч2_167</t>
  </si>
  <si>
    <t>Установка приборов учета в соответствии с Федеральным законом от 27.12.2018 № 522-ФЗ   при выходе из строя ПУ потребителя, класс напряжения 0,2 кВ в Пермском муниципальном округе Пермского края (1 т.у.)</t>
  </si>
  <si>
    <t>O_П2_10</t>
  </si>
  <si>
    <t>Приобретение Снегоход БУРАН ЛИДЕР АДЕ 1 шт</t>
  </si>
  <si>
    <t>O_Д6_1</t>
  </si>
  <si>
    <t>Приобретение Автомашина УАЗ-390995, 2 шт</t>
  </si>
  <si>
    <t>O_Д6_2</t>
  </si>
  <si>
    <t>Приобретение ВФМ-3 (с поверкой), 3 шт</t>
  </si>
  <si>
    <t>O_К6_31</t>
  </si>
  <si>
    <t>Приобретение Автомашина УАЗ-390995 VIN XTT390995R1217541 1 шт</t>
  </si>
  <si>
    <t>O_К6_33</t>
  </si>
  <si>
    <t>Приобретение автомобиля повышенной проходимости (пятиместный) - 2 шт. 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</t>
  </si>
  <si>
    <t>O_П6_6</t>
  </si>
  <si>
    <t>Приобретение Автомашина LADA NIVA Travel 212230-00H-A2, 2 шт</t>
  </si>
  <si>
    <t>O_П6_8</t>
  </si>
  <si>
    <t>O_П6_9</t>
  </si>
  <si>
    <t>Приобретение регистратора качества электрической энергии Энергомонитор 3.3 Т1, 1шт.</t>
  </si>
  <si>
    <t>O_Ч6_10</t>
  </si>
  <si>
    <t>Приобретение Автомашина УАЗ-390995 VIN XTT390995S1201886 1 шт</t>
  </si>
  <si>
    <t>O_Ч6_166</t>
  </si>
  <si>
    <t>Приобретение тепловизора МЕГЕОН 27721, Термовед 517 МТ, 2шт.</t>
  </si>
  <si>
    <t>O_Ч6_5</t>
  </si>
  <si>
    <t>Приобретение переносного прибора для испытания кабеля из сшитого полиэтилена МЕТЕРОН ИСП-30, 1шт.</t>
  </si>
  <si>
    <t>O_Ч6_8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</si>
</sst>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\ _₽_-;_-@_-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6" fontId="5" fillId="0" borderId="0" applyFont="0" applyFill="0" applyBorder="0" applyAlignment="0" applyProtection="0"/>
    <xf numFmtId="0" fontId="5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1" applyFont="1" applyFill="1"/>
    <xf numFmtId="165" fontId="3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 wrapText="1"/>
    </xf>
    <xf numFmtId="0" fontId="5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0" fontId="5" fillId="0" borderId="0" xfId="0" applyFont="1"/>
    <xf numFmtId="4" fontId="5" fillId="0" borderId="11" xfId="3" applyNumberFormat="1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</cellXfs>
  <cellStyles count="5">
    <cellStyle name="Обычный" xfId="0" builtinId="0"/>
    <cellStyle name="Обычный 3" xfId="4" xr:uid="{00000000-0005-0000-0000-000001000000}"/>
    <cellStyle name="Обычный 7" xfId="2" xr:uid="{00000000-0005-0000-0000-000002000000}"/>
    <cellStyle name="Финансовый 11" xfId="1" xr:uid="{00000000-0005-0000-0000-000003000000}"/>
    <cellStyle name="Финансовый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8">
    <tabColor theme="5" tint="0.39997558519241921"/>
  </sheetPr>
  <dimension ref="A1:BB102"/>
  <sheetViews>
    <sheetView showGridLines="0" tabSelected="1" zoomScale="60" zoomScaleNormal="6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/>
    </sheetView>
  </sheetViews>
  <sheetFormatPr defaultColWidth="9.140625" defaultRowHeight="15.75" x14ac:dyDescent="0.25"/>
  <cols>
    <col min="1" max="1" width="21.28515625" style="11" customWidth="1"/>
    <col min="2" max="2" width="99" style="11" customWidth="1"/>
    <col min="3" max="3" width="22.28515625" style="11" customWidth="1"/>
    <col min="4" max="4" width="37.140625" style="11" customWidth="1"/>
    <col min="5" max="6" width="20" style="11" customWidth="1"/>
    <col min="7" max="7" width="20.42578125" style="11" customWidth="1"/>
    <col min="8" max="8" width="18.42578125" style="11" customWidth="1"/>
    <col min="9" max="9" width="22.140625" style="11" customWidth="1"/>
    <col min="10" max="10" width="18.42578125" style="11" customWidth="1"/>
    <col min="11" max="11" width="18" style="11" customWidth="1"/>
    <col min="12" max="12" width="21.85546875" style="11" customWidth="1"/>
    <col min="13" max="13" width="18.42578125" style="11" customWidth="1"/>
    <col min="14" max="14" width="21.140625" style="11" customWidth="1"/>
    <col min="15" max="16" width="19.140625" style="11" customWidth="1"/>
    <col min="17" max="17" width="19.85546875" style="11" customWidth="1"/>
    <col min="18" max="18" width="19.140625" style="11" customWidth="1"/>
    <col min="19" max="19" width="20.140625" style="11" customWidth="1"/>
    <col min="20" max="20" width="20" style="11" customWidth="1"/>
    <col min="21" max="21" width="20.42578125" style="11" customWidth="1"/>
    <col min="22" max="22" width="19.28515625" style="11" customWidth="1"/>
    <col min="23" max="23" width="19.42578125" style="11" customWidth="1"/>
    <col min="24" max="24" width="20.85546875" style="11" customWidth="1"/>
    <col min="25" max="27" width="19.140625" style="11" customWidth="1"/>
    <col min="28" max="28" width="24.42578125" style="11" customWidth="1"/>
    <col min="29" max="32" width="19.140625" style="11" customWidth="1"/>
    <col min="33" max="33" width="22.42578125" style="11" customWidth="1"/>
    <col min="34" max="37" width="19.140625" style="11" customWidth="1"/>
    <col min="38" max="38" width="22.7109375" style="11" customWidth="1"/>
    <col min="39" max="42" width="19.140625" style="11" customWidth="1"/>
    <col min="43" max="43" width="22.42578125" style="11" customWidth="1"/>
    <col min="44" max="47" width="19.140625" style="11" customWidth="1"/>
    <col min="48" max="48" width="22.7109375" style="11" customWidth="1"/>
    <col min="49" max="52" width="19.140625" style="11" customWidth="1"/>
    <col min="53" max="53" width="22.42578125" style="11" customWidth="1"/>
    <col min="54" max="54" width="19.140625" style="11" customWidth="1"/>
    <col min="55" max="16384" width="9.140625" style="11"/>
  </cols>
  <sheetData>
    <row r="1" spans="1:54" s="1" customFormat="1" ht="15" customHeight="1" x14ac:dyDescent="0.3"/>
    <row r="2" spans="1:54" s="1" customFormat="1" ht="15" customHeight="1" x14ac:dyDescent="0.3"/>
    <row r="3" spans="1:54" s="1" customFormat="1" ht="15" customHeight="1" x14ac:dyDescent="0.3"/>
    <row r="4" spans="1:54" s="1" customFormat="1" ht="15" customHeight="1" x14ac:dyDescent="0.3">
      <c r="A4" s="1" t="s">
        <v>117</v>
      </c>
    </row>
    <row r="5" spans="1:54" s="1" customFormat="1" ht="15" customHeight="1" x14ac:dyDescent="0.3"/>
    <row r="6" spans="1:54" s="1" customFormat="1" ht="15" customHeight="1" x14ac:dyDescent="0.3">
      <c r="A6" s="1" t="s">
        <v>118</v>
      </c>
    </row>
    <row r="7" spans="1:54" s="1" customFormat="1" ht="15" customHeight="1" x14ac:dyDescent="0.3">
      <c r="A7" s="2"/>
      <c r="E7" s="3"/>
      <c r="F7" s="3"/>
      <c r="G7" s="3"/>
      <c r="H7" s="3"/>
      <c r="I7" s="3"/>
      <c r="J7" s="3"/>
      <c r="K7" s="3"/>
      <c r="L7" s="3"/>
      <c r="M7" s="3"/>
      <c r="N7" s="3"/>
      <c r="O7" s="4"/>
      <c r="P7" s="4"/>
      <c r="Q7" s="4"/>
      <c r="R7" s="4"/>
      <c r="S7" s="4"/>
      <c r="T7" s="4"/>
      <c r="U7" s="4"/>
      <c r="V7" s="4"/>
      <c r="W7" s="4"/>
      <c r="X7" s="4"/>
    </row>
    <row r="8" spans="1:54" s="1" customFormat="1" ht="15" customHeight="1" x14ac:dyDescent="0.3">
      <c r="A8" s="14" t="s">
        <v>119</v>
      </c>
      <c r="E8" s="4"/>
      <c r="F8" s="4"/>
      <c r="G8" s="4"/>
      <c r="H8" s="4"/>
      <c r="I8" s="4"/>
      <c r="J8" s="4"/>
      <c r="K8" s="4"/>
      <c r="L8" s="4"/>
      <c r="M8" s="4"/>
      <c r="N8" s="4"/>
      <c r="O8" s="11"/>
      <c r="P8" s="11"/>
      <c r="Q8" s="11"/>
      <c r="R8" s="11"/>
      <c r="S8" s="11"/>
      <c r="T8" s="11"/>
      <c r="U8" s="11"/>
      <c r="V8" s="11"/>
      <c r="W8" s="11"/>
      <c r="X8" s="11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</row>
    <row r="10" spans="1:54" s="1" customFormat="1" ht="15" customHeight="1" x14ac:dyDescent="0.3">
      <c r="A10" s="15" t="s">
        <v>0</v>
      </c>
      <c r="B10" s="15" t="s">
        <v>1</v>
      </c>
      <c r="C10" s="15" t="s">
        <v>2</v>
      </c>
      <c r="D10" s="15" t="s">
        <v>3</v>
      </c>
      <c r="E10" s="18" t="s">
        <v>120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9"/>
    </row>
    <row r="11" spans="1:54" s="1" customFormat="1" ht="15" customHeight="1" x14ac:dyDescent="0.3">
      <c r="A11" s="16"/>
      <c r="B11" s="16"/>
      <c r="C11" s="16"/>
      <c r="D11" s="16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1"/>
    </row>
    <row r="12" spans="1:54" s="1" customFormat="1" ht="15" customHeight="1" x14ac:dyDescent="0.3">
      <c r="A12" s="16"/>
      <c r="B12" s="16"/>
      <c r="C12" s="16"/>
      <c r="D12" s="16"/>
      <c r="E12" s="22" t="s">
        <v>4</v>
      </c>
      <c r="F12" s="23"/>
      <c r="G12" s="23"/>
      <c r="H12" s="23"/>
      <c r="I12" s="23"/>
      <c r="J12" s="23"/>
      <c r="K12" s="23"/>
      <c r="L12" s="23"/>
      <c r="M12" s="23"/>
      <c r="N12" s="24"/>
      <c r="O12" s="25" t="s">
        <v>5</v>
      </c>
      <c r="P12" s="26"/>
      <c r="Q12" s="26"/>
      <c r="R12" s="26"/>
      <c r="S12" s="26"/>
      <c r="T12" s="26"/>
      <c r="U12" s="26"/>
      <c r="V12" s="26"/>
      <c r="W12" s="26"/>
      <c r="X12" s="27"/>
      <c r="Y12" s="22" t="s">
        <v>6</v>
      </c>
      <c r="Z12" s="23"/>
      <c r="AA12" s="23"/>
      <c r="AB12" s="23"/>
      <c r="AC12" s="23"/>
      <c r="AD12" s="23"/>
      <c r="AE12" s="23"/>
      <c r="AF12" s="23"/>
      <c r="AG12" s="23"/>
      <c r="AH12" s="24"/>
      <c r="AI12" s="22" t="s">
        <v>7</v>
      </c>
      <c r="AJ12" s="23"/>
      <c r="AK12" s="23"/>
      <c r="AL12" s="23"/>
      <c r="AM12" s="23"/>
      <c r="AN12" s="23"/>
      <c r="AO12" s="23"/>
      <c r="AP12" s="23"/>
      <c r="AQ12" s="23"/>
      <c r="AR12" s="24"/>
      <c r="AS12" s="22" t="s">
        <v>8</v>
      </c>
      <c r="AT12" s="23"/>
      <c r="AU12" s="23"/>
      <c r="AV12" s="23"/>
      <c r="AW12" s="23"/>
      <c r="AX12" s="23"/>
      <c r="AY12" s="23"/>
      <c r="AZ12" s="23"/>
      <c r="BA12" s="23"/>
      <c r="BB12" s="24"/>
    </row>
    <row r="13" spans="1:54" s="1" customFormat="1" ht="131.25" customHeight="1" x14ac:dyDescent="0.3">
      <c r="A13" s="17"/>
      <c r="B13" s="17"/>
      <c r="C13" s="17"/>
      <c r="D13" s="17"/>
      <c r="E13" s="5" t="s">
        <v>9</v>
      </c>
      <c r="F13" s="5" t="s">
        <v>10</v>
      </c>
      <c r="G13" s="5" t="s">
        <v>11</v>
      </c>
      <c r="H13" s="5" t="s">
        <v>12</v>
      </c>
      <c r="I13" s="5" t="s">
        <v>13</v>
      </c>
      <c r="J13" s="5" t="s">
        <v>14</v>
      </c>
      <c r="K13" s="5" t="s">
        <v>15</v>
      </c>
      <c r="L13" s="5" t="s">
        <v>16</v>
      </c>
      <c r="M13" s="5" t="s">
        <v>17</v>
      </c>
      <c r="N13" s="5" t="s">
        <v>18</v>
      </c>
      <c r="O13" s="5" t="s">
        <v>19</v>
      </c>
      <c r="P13" s="5" t="s">
        <v>10</v>
      </c>
      <c r="Q13" s="5" t="s">
        <v>11</v>
      </c>
      <c r="R13" s="5" t="s">
        <v>12</v>
      </c>
      <c r="S13" s="5" t="s">
        <v>13</v>
      </c>
      <c r="T13" s="5" t="s">
        <v>14</v>
      </c>
      <c r="U13" s="5" t="s">
        <v>15</v>
      </c>
      <c r="V13" s="5" t="s">
        <v>16</v>
      </c>
      <c r="W13" s="5" t="s">
        <v>17</v>
      </c>
      <c r="X13" s="5" t="s">
        <v>18</v>
      </c>
      <c r="Y13" s="5" t="s">
        <v>19</v>
      </c>
      <c r="Z13" s="5" t="s">
        <v>10</v>
      </c>
      <c r="AA13" s="5" t="s">
        <v>11</v>
      </c>
      <c r="AB13" s="5" t="s">
        <v>12</v>
      </c>
      <c r="AC13" s="5" t="s">
        <v>13</v>
      </c>
      <c r="AD13" s="5" t="s">
        <v>14</v>
      </c>
      <c r="AE13" s="5" t="s">
        <v>15</v>
      </c>
      <c r="AF13" s="5" t="s">
        <v>16</v>
      </c>
      <c r="AG13" s="5" t="s">
        <v>17</v>
      </c>
      <c r="AH13" s="5" t="s">
        <v>18</v>
      </c>
      <c r="AI13" s="5" t="s">
        <v>19</v>
      </c>
      <c r="AJ13" s="5" t="s">
        <v>10</v>
      </c>
      <c r="AK13" s="5" t="s">
        <v>11</v>
      </c>
      <c r="AL13" s="5" t="s">
        <v>12</v>
      </c>
      <c r="AM13" s="5" t="s">
        <v>13</v>
      </c>
      <c r="AN13" s="5" t="s">
        <v>14</v>
      </c>
      <c r="AO13" s="5" t="s">
        <v>15</v>
      </c>
      <c r="AP13" s="5" t="s">
        <v>16</v>
      </c>
      <c r="AQ13" s="5" t="s">
        <v>17</v>
      </c>
      <c r="AR13" s="5" t="s">
        <v>18</v>
      </c>
      <c r="AS13" s="5" t="s">
        <v>19</v>
      </c>
      <c r="AT13" s="5" t="s">
        <v>10</v>
      </c>
      <c r="AU13" s="5" t="s">
        <v>11</v>
      </c>
      <c r="AV13" s="5" t="s">
        <v>12</v>
      </c>
      <c r="AW13" s="5" t="s">
        <v>13</v>
      </c>
      <c r="AX13" s="5" t="s">
        <v>14</v>
      </c>
      <c r="AY13" s="5" t="s">
        <v>15</v>
      </c>
      <c r="AZ13" s="5" t="s">
        <v>16</v>
      </c>
      <c r="BA13" s="5" t="s">
        <v>17</v>
      </c>
      <c r="BB13" s="5" t="s">
        <v>18</v>
      </c>
    </row>
    <row r="14" spans="1:54" s="1" customFormat="1" ht="15" customHeight="1" x14ac:dyDescent="0.3">
      <c r="A14" s="6">
        <v>1</v>
      </c>
      <c r="B14" s="6">
        <f>A14+1</f>
        <v>2</v>
      </c>
      <c r="C14" s="6">
        <f>B14+1</f>
        <v>3</v>
      </c>
      <c r="D14" s="6">
        <f>C14+1</f>
        <v>4</v>
      </c>
      <c r="E14" s="6">
        <f>D14+1</f>
        <v>5</v>
      </c>
      <c r="F14" s="6">
        <f t="shared" ref="F14:BB14" si="0">E14+1</f>
        <v>6</v>
      </c>
      <c r="G14" s="6">
        <f t="shared" si="0"/>
        <v>7</v>
      </c>
      <c r="H14" s="6">
        <f t="shared" si="0"/>
        <v>8</v>
      </c>
      <c r="I14" s="6">
        <f t="shared" si="0"/>
        <v>9</v>
      </c>
      <c r="J14" s="6">
        <f t="shared" si="0"/>
        <v>10</v>
      </c>
      <c r="K14" s="6">
        <f t="shared" si="0"/>
        <v>11</v>
      </c>
      <c r="L14" s="6">
        <f t="shared" si="0"/>
        <v>12</v>
      </c>
      <c r="M14" s="6">
        <f t="shared" si="0"/>
        <v>13</v>
      </c>
      <c r="N14" s="6">
        <f t="shared" si="0"/>
        <v>14</v>
      </c>
      <c r="O14" s="6">
        <f t="shared" si="0"/>
        <v>15</v>
      </c>
      <c r="P14" s="6">
        <f t="shared" si="0"/>
        <v>16</v>
      </c>
      <c r="Q14" s="6">
        <f t="shared" si="0"/>
        <v>17</v>
      </c>
      <c r="R14" s="6">
        <f t="shared" si="0"/>
        <v>18</v>
      </c>
      <c r="S14" s="6">
        <f t="shared" si="0"/>
        <v>19</v>
      </c>
      <c r="T14" s="6">
        <f t="shared" si="0"/>
        <v>20</v>
      </c>
      <c r="U14" s="6">
        <f t="shared" si="0"/>
        <v>21</v>
      </c>
      <c r="V14" s="6">
        <f t="shared" si="0"/>
        <v>22</v>
      </c>
      <c r="W14" s="6">
        <f t="shared" si="0"/>
        <v>23</v>
      </c>
      <c r="X14" s="6">
        <f t="shared" si="0"/>
        <v>24</v>
      </c>
      <c r="Y14" s="6">
        <f t="shared" si="0"/>
        <v>25</v>
      </c>
      <c r="Z14" s="6">
        <f t="shared" si="0"/>
        <v>26</v>
      </c>
      <c r="AA14" s="6">
        <f t="shared" si="0"/>
        <v>27</v>
      </c>
      <c r="AB14" s="6">
        <f t="shared" si="0"/>
        <v>28</v>
      </c>
      <c r="AC14" s="6">
        <f t="shared" si="0"/>
        <v>29</v>
      </c>
      <c r="AD14" s="6">
        <f t="shared" si="0"/>
        <v>30</v>
      </c>
      <c r="AE14" s="6">
        <f t="shared" si="0"/>
        <v>31</v>
      </c>
      <c r="AF14" s="6">
        <f t="shared" si="0"/>
        <v>32</v>
      </c>
      <c r="AG14" s="6">
        <f t="shared" si="0"/>
        <v>33</v>
      </c>
      <c r="AH14" s="6">
        <f t="shared" si="0"/>
        <v>34</v>
      </c>
      <c r="AI14" s="6">
        <f t="shared" si="0"/>
        <v>35</v>
      </c>
      <c r="AJ14" s="6">
        <f t="shared" si="0"/>
        <v>36</v>
      </c>
      <c r="AK14" s="6">
        <f t="shared" si="0"/>
        <v>37</v>
      </c>
      <c r="AL14" s="6">
        <f t="shared" si="0"/>
        <v>38</v>
      </c>
      <c r="AM14" s="6">
        <f t="shared" si="0"/>
        <v>39</v>
      </c>
      <c r="AN14" s="6">
        <f t="shared" si="0"/>
        <v>40</v>
      </c>
      <c r="AO14" s="6">
        <f t="shared" si="0"/>
        <v>41</v>
      </c>
      <c r="AP14" s="6">
        <f t="shared" si="0"/>
        <v>42</v>
      </c>
      <c r="AQ14" s="6">
        <f t="shared" si="0"/>
        <v>43</v>
      </c>
      <c r="AR14" s="6">
        <f t="shared" si="0"/>
        <v>44</v>
      </c>
      <c r="AS14" s="6">
        <f t="shared" si="0"/>
        <v>45</v>
      </c>
      <c r="AT14" s="6">
        <f t="shared" si="0"/>
        <v>46</v>
      </c>
      <c r="AU14" s="6">
        <f t="shared" si="0"/>
        <v>47</v>
      </c>
      <c r="AV14" s="6">
        <f t="shared" si="0"/>
        <v>48</v>
      </c>
      <c r="AW14" s="6">
        <f t="shared" si="0"/>
        <v>49</v>
      </c>
      <c r="AX14" s="6">
        <f t="shared" si="0"/>
        <v>50</v>
      </c>
      <c r="AY14" s="6">
        <f t="shared" si="0"/>
        <v>51</v>
      </c>
      <c r="AZ14" s="6">
        <f t="shared" si="0"/>
        <v>52</v>
      </c>
      <c r="BA14" s="6">
        <f t="shared" si="0"/>
        <v>53</v>
      </c>
      <c r="BB14" s="6">
        <f t="shared" si="0"/>
        <v>54</v>
      </c>
    </row>
    <row r="15" spans="1:54" x14ac:dyDescent="0.25">
      <c r="A15" s="7" t="s">
        <v>20</v>
      </c>
      <c r="B15" s="8" t="s">
        <v>21</v>
      </c>
      <c r="C15" s="9" t="s">
        <v>22</v>
      </c>
      <c r="D15" s="10">
        <f t="shared" ref="D15" si="1">SUM(D16:D21)</f>
        <v>431.19390229374466</v>
      </c>
      <c r="E15" s="10">
        <f t="shared" ref="E15:BB15" si="2">SUM(E16:E21)</f>
        <v>51.664906926</v>
      </c>
      <c r="F15" s="10">
        <f t="shared" si="2"/>
        <v>3.6980000000000004</v>
      </c>
      <c r="G15" s="10">
        <f t="shared" si="2"/>
        <v>0</v>
      </c>
      <c r="H15" s="10">
        <f t="shared" si="2"/>
        <v>3.5479999999999996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402</v>
      </c>
      <c r="M15" s="10">
        <f t="shared" si="2"/>
        <v>0</v>
      </c>
      <c r="N15" s="10">
        <f t="shared" si="2"/>
        <v>30</v>
      </c>
      <c r="O15" s="10">
        <f t="shared" si="2"/>
        <v>7.147922895999999</v>
      </c>
      <c r="P15" s="10">
        <f t="shared" si="2"/>
        <v>0.59800000000000009</v>
      </c>
      <c r="Q15" s="10">
        <f t="shared" si="2"/>
        <v>0</v>
      </c>
      <c r="R15" s="10">
        <f t="shared" si="2"/>
        <v>2.2329999999999997</v>
      </c>
      <c r="S15" s="10">
        <f t="shared" si="2"/>
        <v>0</v>
      </c>
      <c r="T15" s="10">
        <f t="shared" si="2"/>
        <v>0</v>
      </c>
      <c r="U15" s="10">
        <f t="shared" si="2"/>
        <v>0</v>
      </c>
      <c r="V15" s="10">
        <f t="shared" si="2"/>
        <v>54</v>
      </c>
      <c r="W15" s="10">
        <f t="shared" si="2"/>
        <v>0</v>
      </c>
      <c r="X15" s="10">
        <f t="shared" si="2"/>
        <v>1</v>
      </c>
      <c r="Y15" s="10">
        <f t="shared" si="2"/>
        <v>21.831770090000003</v>
      </c>
      <c r="Z15" s="10">
        <f t="shared" si="2"/>
        <v>1</v>
      </c>
      <c r="AA15" s="10">
        <f t="shared" si="2"/>
        <v>0</v>
      </c>
      <c r="AB15" s="10">
        <f t="shared" si="2"/>
        <v>0.84000000000000008</v>
      </c>
      <c r="AC15" s="10">
        <f t="shared" si="2"/>
        <v>0</v>
      </c>
      <c r="AD15" s="10">
        <f t="shared" si="2"/>
        <v>0</v>
      </c>
      <c r="AE15" s="10">
        <f t="shared" si="2"/>
        <v>0</v>
      </c>
      <c r="AF15" s="10">
        <f t="shared" si="2"/>
        <v>70</v>
      </c>
      <c r="AG15" s="10">
        <f t="shared" si="2"/>
        <v>0</v>
      </c>
      <c r="AH15" s="10">
        <f t="shared" si="2"/>
        <v>9</v>
      </c>
      <c r="AI15" s="10">
        <f t="shared" si="2"/>
        <v>22.685213939999997</v>
      </c>
      <c r="AJ15" s="10">
        <f t="shared" si="2"/>
        <v>2.1</v>
      </c>
      <c r="AK15" s="10">
        <f t="shared" si="2"/>
        <v>0</v>
      </c>
      <c r="AL15" s="10">
        <f t="shared" si="2"/>
        <v>0.47500000000000003</v>
      </c>
      <c r="AM15" s="10">
        <f t="shared" si="2"/>
        <v>0</v>
      </c>
      <c r="AN15" s="10">
        <f t="shared" si="2"/>
        <v>0</v>
      </c>
      <c r="AO15" s="10">
        <f t="shared" si="2"/>
        <v>0</v>
      </c>
      <c r="AP15" s="10">
        <f t="shared" si="2"/>
        <v>278</v>
      </c>
      <c r="AQ15" s="10">
        <f t="shared" si="2"/>
        <v>0</v>
      </c>
      <c r="AR15" s="10">
        <f t="shared" si="2"/>
        <v>20</v>
      </c>
      <c r="AS15" s="10">
        <f t="shared" si="2"/>
        <v>0</v>
      </c>
      <c r="AT15" s="10">
        <f t="shared" si="2"/>
        <v>0</v>
      </c>
      <c r="AU15" s="10">
        <f t="shared" si="2"/>
        <v>0</v>
      </c>
      <c r="AV15" s="10">
        <f t="shared" si="2"/>
        <v>0</v>
      </c>
      <c r="AW15" s="10">
        <f t="shared" si="2"/>
        <v>0</v>
      </c>
      <c r="AX15" s="10">
        <f t="shared" si="2"/>
        <v>0</v>
      </c>
      <c r="AY15" s="10">
        <f t="shared" si="2"/>
        <v>0</v>
      </c>
      <c r="AZ15" s="10">
        <f t="shared" si="2"/>
        <v>0</v>
      </c>
      <c r="BA15" s="10">
        <f t="shared" si="2"/>
        <v>0</v>
      </c>
      <c r="BB15" s="10">
        <f t="shared" si="2"/>
        <v>0</v>
      </c>
    </row>
    <row r="16" spans="1:54" x14ac:dyDescent="0.25">
      <c r="A16" s="7" t="s">
        <v>23</v>
      </c>
      <c r="B16" s="8" t="s">
        <v>24</v>
      </c>
      <c r="C16" s="9" t="s">
        <v>22</v>
      </c>
      <c r="D16" s="10">
        <f>SUM(D23)</f>
        <v>4.45842662</v>
      </c>
      <c r="E16" s="10">
        <f t="shared" ref="E16:BB16" si="3">SUM(E23)</f>
        <v>8.9820406760000004</v>
      </c>
      <c r="F16" s="10">
        <f t="shared" si="3"/>
        <v>0.59800000000000009</v>
      </c>
      <c r="G16" s="10">
        <f t="shared" si="3"/>
        <v>0</v>
      </c>
      <c r="H16" s="10">
        <f t="shared" si="3"/>
        <v>3.4979999999999998</v>
      </c>
      <c r="I16" s="10">
        <f t="shared" si="3"/>
        <v>0</v>
      </c>
      <c r="J16" s="10">
        <f t="shared" si="3"/>
        <v>0</v>
      </c>
      <c r="K16" s="10">
        <f t="shared" si="3"/>
        <v>0</v>
      </c>
      <c r="L16" s="10">
        <f t="shared" si="3"/>
        <v>155</v>
      </c>
      <c r="M16" s="10">
        <f t="shared" si="3"/>
        <v>0</v>
      </c>
      <c r="N16" s="10">
        <f t="shared" si="3"/>
        <v>0</v>
      </c>
      <c r="O16" s="10">
        <f t="shared" si="3"/>
        <v>3.0253105759999994</v>
      </c>
      <c r="P16" s="10">
        <f t="shared" si="3"/>
        <v>0.59800000000000009</v>
      </c>
      <c r="Q16" s="10">
        <f t="shared" si="3"/>
        <v>0</v>
      </c>
      <c r="R16" s="10">
        <f t="shared" si="3"/>
        <v>2.2329999999999997</v>
      </c>
      <c r="S16" s="10">
        <f t="shared" si="3"/>
        <v>0</v>
      </c>
      <c r="T16" s="10">
        <f t="shared" si="3"/>
        <v>0</v>
      </c>
      <c r="U16" s="10">
        <f t="shared" si="3"/>
        <v>0</v>
      </c>
      <c r="V16" s="10">
        <f t="shared" si="3"/>
        <v>20</v>
      </c>
      <c r="W16" s="10">
        <f t="shared" si="3"/>
        <v>0</v>
      </c>
      <c r="X16" s="10">
        <f t="shared" si="3"/>
        <v>0</v>
      </c>
      <c r="Y16" s="10">
        <f t="shared" si="3"/>
        <v>1.9112147000000013</v>
      </c>
      <c r="Z16" s="10">
        <f t="shared" si="3"/>
        <v>0</v>
      </c>
      <c r="AA16" s="10">
        <f t="shared" si="3"/>
        <v>0</v>
      </c>
      <c r="AB16" s="10">
        <f t="shared" si="3"/>
        <v>0.84000000000000008</v>
      </c>
      <c r="AC16" s="10">
        <f t="shared" si="3"/>
        <v>0</v>
      </c>
      <c r="AD16" s="10">
        <f t="shared" si="3"/>
        <v>0</v>
      </c>
      <c r="AE16" s="10">
        <f t="shared" si="3"/>
        <v>0</v>
      </c>
      <c r="AF16" s="10">
        <f t="shared" si="3"/>
        <v>31</v>
      </c>
      <c r="AG16" s="10">
        <f t="shared" si="3"/>
        <v>0</v>
      </c>
      <c r="AH16" s="10">
        <f t="shared" si="3"/>
        <v>0</v>
      </c>
      <c r="AI16" s="10">
        <f t="shared" si="3"/>
        <v>4.0455153999999993</v>
      </c>
      <c r="AJ16" s="10">
        <f t="shared" si="3"/>
        <v>0</v>
      </c>
      <c r="AK16" s="10">
        <f t="shared" si="3"/>
        <v>0</v>
      </c>
      <c r="AL16" s="10">
        <f t="shared" si="3"/>
        <v>0.42500000000000004</v>
      </c>
      <c r="AM16" s="10">
        <f t="shared" si="3"/>
        <v>0</v>
      </c>
      <c r="AN16" s="10">
        <f t="shared" si="3"/>
        <v>0</v>
      </c>
      <c r="AO16" s="10">
        <f t="shared" si="3"/>
        <v>0</v>
      </c>
      <c r="AP16" s="10">
        <f t="shared" si="3"/>
        <v>104</v>
      </c>
      <c r="AQ16" s="10">
        <f t="shared" si="3"/>
        <v>0</v>
      </c>
      <c r="AR16" s="10">
        <f t="shared" si="3"/>
        <v>0</v>
      </c>
      <c r="AS16" s="10">
        <f t="shared" si="3"/>
        <v>0</v>
      </c>
      <c r="AT16" s="10">
        <f t="shared" si="3"/>
        <v>0</v>
      </c>
      <c r="AU16" s="10">
        <f t="shared" si="3"/>
        <v>0</v>
      </c>
      <c r="AV16" s="10">
        <f t="shared" si="3"/>
        <v>0</v>
      </c>
      <c r="AW16" s="10">
        <f t="shared" si="3"/>
        <v>0</v>
      </c>
      <c r="AX16" s="10">
        <f t="shared" si="3"/>
        <v>0</v>
      </c>
      <c r="AY16" s="10">
        <f t="shared" si="3"/>
        <v>0</v>
      </c>
      <c r="AZ16" s="10">
        <f t="shared" si="3"/>
        <v>0</v>
      </c>
      <c r="BA16" s="10">
        <f t="shared" si="3"/>
        <v>0</v>
      </c>
      <c r="BB16" s="10">
        <f t="shared" si="3"/>
        <v>0</v>
      </c>
    </row>
    <row r="17" spans="1:54" x14ac:dyDescent="0.25">
      <c r="A17" s="7" t="s">
        <v>25</v>
      </c>
      <c r="B17" s="8" t="s">
        <v>26</v>
      </c>
      <c r="C17" s="9" t="s">
        <v>22</v>
      </c>
      <c r="D17" s="10">
        <f>SUM(D43)</f>
        <v>402.43375781574463</v>
      </c>
      <c r="E17" s="10">
        <f t="shared" ref="E17:BB17" si="4">SUM(E43)</f>
        <v>7.9935638099999995</v>
      </c>
      <c r="F17" s="10">
        <f t="shared" si="4"/>
        <v>3.1</v>
      </c>
      <c r="G17" s="10">
        <f t="shared" si="4"/>
        <v>0</v>
      </c>
      <c r="H17" s="10">
        <f t="shared" si="4"/>
        <v>0.05</v>
      </c>
      <c r="I17" s="10">
        <f t="shared" si="4"/>
        <v>0</v>
      </c>
      <c r="J17" s="10">
        <f t="shared" si="4"/>
        <v>0</v>
      </c>
      <c r="K17" s="10">
        <f t="shared" si="4"/>
        <v>0</v>
      </c>
      <c r="L17" s="10">
        <f t="shared" si="4"/>
        <v>247</v>
      </c>
      <c r="M17" s="10">
        <f t="shared" si="4"/>
        <v>0</v>
      </c>
      <c r="N17" s="10">
        <f t="shared" si="4"/>
        <v>7</v>
      </c>
      <c r="O17" s="10">
        <f t="shared" si="4"/>
        <v>0.52261232000000002</v>
      </c>
      <c r="P17" s="10">
        <f t="shared" si="4"/>
        <v>0</v>
      </c>
      <c r="Q17" s="10">
        <f t="shared" si="4"/>
        <v>0</v>
      </c>
      <c r="R17" s="10">
        <f t="shared" si="4"/>
        <v>0</v>
      </c>
      <c r="S17" s="10">
        <f t="shared" si="4"/>
        <v>0</v>
      </c>
      <c r="T17" s="10">
        <f t="shared" si="4"/>
        <v>0</v>
      </c>
      <c r="U17" s="10">
        <f t="shared" si="4"/>
        <v>0</v>
      </c>
      <c r="V17" s="10">
        <f t="shared" si="4"/>
        <v>34</v>
      </c>
      <c r="W17" s="10">
        <f t="shared" si="4"/>
        <v>0</v>
      </c>
      <c r="X17" s="10">
        <f t="shared" si="4"/>
        <v>0</v>
      </c>
      <c r="Y17" s="10">
        <f t="shared" si="4"/>
        <v>1.9025553899999998</v>
      </c>
      <c r="Z17" s="10">
        <f t="shared" si="4"/>
        <v>1</v>
      </c>
      <c r="AA17" s="10">
        <f t="shared" si="4"/>
        <v>0</v>
      </c>
      <c r="AB17" s="10">
        <f t="shared" si="4"/>
        <v>0</v>
      </c>
      <c r="AC17" s="10">
        <f t="shared" si="4"/>
        <v>0</v>
      </c>
      <c r="AD17" s="10">
        <f t="shared" si="4"/>
        <v>0</v>
      </c>
      <c r="AE17" s="10">
        <f t="shared" si="4"/>
        <v>0</v>
      </c>
      <c r="AF17" s="10">
        <f t="shared" si="4"/>
        <v>39</v>
      </c>
      <c r="AG17" s="10">
        <f t="shared" si="4"/>
        <v>0</v>
      </c>
      <c r="AH17" s="10">
        <f t="shared" si="4"/>
        <v>3</v>
      </c>
      <c r="AI17" s="10">
        <f t="shared" si="4"/>
        <v>5.5683960999999993</v>
      </c>
      <c r="AJ17" s="10">
        <f t="shared" si="4"/>
        <v>2.1</v>
      </c>
      <c r="AK17" s="10">
        <f t="shared" si="4"/>
        <v>0</v>
      </c>
      <c r="AL17" s="10">
        <f t="shared" si="4"/>
        <v>0.05</v>
      </c>
      <c r="AM17" s="10">
        <f t="shared" si="4"/>
        <v>0</v>
      </c>
      <c r="AN17" s="10">
        <f t="shared" si="4"/>
        <v>0</v>
      </c>
      <c r="AO17" s="10">
        <f t="shared" si="4"/>
        <v>0</v>
      </c>
      <c r="AP17" s="10">
        <f t="shared" si="4"/>
        <v>174</v>
      </c>
      <c r="AQ17" s="10">
        <f t="shared" si="4"/>
        <v>0</v>
      </c>
      <c r="AR17" s="10">
        <f t="shared" si="4"/>
        <v>4</v>
      </c>
      <c r="AS17" s="10">
        <f t="shared" si="4"/>
        <v>0</v>
      </c>
      <c r="AT17" s="10">
        <f t="shared" si="4"/>
        <v>0</v>
      </c>
      <c r="AU17" s="10">
        <f t="shared" si="4"/>
        <v>0</v>
      </c>
      <c r="AV17" s="10">
        <f t="shared" si="4"/>
        <v>0</v>
      </c>
      <c r="AW17" s="10">
        <f t="shared" si="4"/>
        <v>0</v>
      </c>
      <c r="AX17" s="10">
        <f t="shared" si="4"/>
        <v>0</v>
      </c>
      <c r="AY17" s="10">
        <f t="shared" si="4"/>
        <v>0</v>
      </c>
      <c r="AZ17" s="10">
        <f t="shared" si="4"/>
        <v>0</v>
      </c>
      <c r="BA17" s="10">
        <f t="shared" si="4"/>
        <v>0</v>
      </c>
      <c r="BB17" s="10">
        <f t="shared" si="4"/>
        <v>0</v>
      </c>
    </row>
    <row r="18" spans="1:54" ht="31.5" x14ac:dyDescent="0.25">
      <c r="A18" s="7" t="s">
        <v>27</v>
      </c>
      <c r="B18" s="8" t="s">
        <v>28</v>
      </c>
      <c r="C18" s="9" t="s">
        <v>22</v>
      </c>
      <c r="D18" s="10">
        <f>SUM(D77)</f>
        <v>0</v>
      </c>
      <c r="E18" s="10">
        <f t="shared" ref="E18:BB18" si="5">SUM(E77)</f>
        <v>0</v>
      </c>
      <c r="F18" s="10">
        <f t="shared" si="5"/>
        <v>0</v>
      </c>
      <c r="G18" s="10">
        <f t="shared" si="5"/>
        <v>0</v>
      </c>
      <c r="H18" s="10">
        <f t="shared" si="5"/>
        <v>0</v>
      </c>
      <c r="I18" s="10">
        <f t="shared" si="5"/>
        <v>0</v>
      </c>
      <c r="J18" s="10">
        <f t="shared" si="5"/>
        <v>0</v>
      </c>
      <c r="K18" s="10">
        <f t="shared" si="5"/>
        <v>0</v>
      </c>
      <c r="L18" s="10">
        <f t="shared" si="5"/>
        <v>0</v>
      </c>
      <c r="M18" s="10">
        <f t="shared" si="5"/>
        <v>0</v>
      </c>
      <c r="N18" s="10">
        <f t="shared" si="5"/>
        <v>0</v>
      </c>
      <c r="O18" s="10">
        <f t="shared" si="5"/>
        <v>0</v>
      </c>
      <c r="P18" s="10">
        <f t="shared" si="5"/>
        <v>0</v>
      </c>
      <c r="Q18" s="10">
        <f t="shared" si="5"/>
        <v>0</v>
      </c>
      <c r="R18" s="10">
        <f t="shared" si="5"/>
        <v>0</v>
      </c>
      <c r="S18" s="10">
        <f t="shared" si="5"/>
        <v>0</v>
      </c>
      <c r="T18" s="10">
        <f t="shared" si="5"/>
        <v>0</v>
      </c>
      <c r="U18" s="10">
        <f t="shared" si="5"/>
        <v>0</v>
      </c>
      <c r="V18" s="10">
        <f t="shared" si="5"/>
        <v>0</v>
      </c>
      <c r="W18" s="10">
        <f t="shared" si="5"/>
        <v>0</v>
      </c>
      <c r="X18" s="10">
        <f t="shared" si="5"/>
        <v>0</v>
      </c>
      <c r="Y18" s="10">
        <f t="shared" si="5"/>
        <v>0</v>
      </c>
      <c r="Z18" s="10">
        <f t="shared" si="5"/>
        <v>0</v>
      </c>
      <c r="AA18" s="10">
        <f t="shared" si="5"/>
        <v>0</v>
      </c>
      <c r="AB18" s="10">
        <f t="shared" si="5"/>
        <v>0</v>
      </c>
      <c r="AC18" s="10">
        <f t="shared" si="5"/>
        <v>0</v>
      </c>
      <c r="AD18" s="10">
        <f t="shared" si="5"/>
        <v>0</v>
      </c>
      <c r="AE18" s="10">
        <f t="shared" si="5"/>
        <v>0</v>
      </c>
      <c r="AF18" s="10">
        <f t="shared" si="5"/>
        <v>0</v>
      </c>
      <c r="AG18" s="10">
        <f t="shared" si="5"/>
        <v>0</v>
      </c>
      <c r="AH18" s="10">
        <f t="shared" si="5"/>
        <v>0</v>
      </c>
      <c r="AI18" s="10">
        <f t="shared" si="5"/>
        <v>0</v>
      </c>
      <c r="AJ18" s="10">
        <f t="shared" si="5"/>
        <v>0</v>
      </c>
      <c r="AK18" s="10">
        <f t="shared" si="5"/>
        <v>0</v>
      </c>
      <c r="AL18" s="10">
        <f t="shared" si="5"/>
        <v>0</v>
      </c>
      <c r="AM18" s="10">
        <f t="shared" si="5"/>
        <v>0</v>
      </c>
      <c r="AN18" s="10">
        <f t="shared" si="5"/>
        <v>0</v>
      </c>
      <c r="AO18" s="10">
        <f t="shared" si="5"/>
        <v>0</v>
      </c>
      <c r="AP18" s="10">
        <f t="shared" si="5"/>
        <v>0</v>
      </c>
      <c r="AQ18" s="10">
        <f t="shared" si="5"/>
        <v>0</v>
      </c>
      <c r="AR18" s="10">
        <f t="shared" si="5"/>
        <v>0</v>
      </c>
      <c r="AS18" s="10">
        <f t="shared" si="5"/>
        <v>0</v>
      </c>
      <c r="AT18" s="10">
        <f t="shared" si="5"/>
        <v>0</v>
      </c>
      <c r="AU18" s="10">
        <f t="shared" si="5"/>
        <v>0</v>
      </c>
      <c r="AV18" s="10">
        <f t="shared" si="5"/>
        <v>0</v>
      </c>
      <c r="AW18" s="10">
        <f t="shared" si="5"/>
        <v>0</v>
      </c>
      <c r="AX18" s="10">
        <f t="shared" si="5"/>
        <v>0</v>
      </c>
      <c r="AY18" s="10">
        <f t="shared" si="5"/>
        <v>0</v>
      </c>
      <c r="AZ18" s="10">
        <f t="shared" si="5"/>
        <v>0</v>
      </c>
      <c r="BA18" s="10">
        <f t="shared" si="5"/>
        <v>0</v>
      </c>
      <c r="BB18" s="10">
        <f t="shared" si="5"/>
        <v>0</v>
      </c>
    </row>
    <row r="19" spans="1:54" x14ac:dyDescent="0.25">
      <c r="A19" s="7" t="s">
        <v>29</v>
      </c>
      <c r="B19" s="8" t="s">
        <v>30</v>
      </c>
      <c r="C19" s="9" t="s">
        <v>22</v>
      </c>
      <c r="D19" s="10">
        <f>SUM(D80)</f>
        <v>0</v>
      </c>
      <c r="E19" s="10">
        <f t="shared" ref="E19:BB19" si="6">SUM(E80)</f>
        <v>0</v>
      </c>
      <c r="F19" s="10">
        <f t="shared" si="6"/>
        <v>0</v>
      </c>
      <c r="G19" s="10">
        <f t="shared" si="6"/>
        <v>0</v>
      </c>
      <c r="H19" s="10">
        <f t="shared" si="6"/>
        <v>0</v>
      </c>
      <c r="I19" s="10">
        <f t="shared" si="6"/>
        <v>0</v>
      </c>
      <c r="J19" s="10">
        <f t="shared" si="6"/>
        <v>0</v>
      </c>
      <c r="K19" s="10">
        <f t="shared" si="6"/>
        <v>0</v>
      </c>
      <c r="L19" s="10">
        <f t="shared" si="6"/>
        <v>0</v>
      </c>
      <c r="M19" s="10">
        <f t="shared" si="6"/>
        <v>0</v>
      </c>
      <c r="N19" s="10">
        <f t="shared" si="6"/>
        <v>0</v>
      </c>
      <c r="O19" s="10">
        <f t="shared" si="6"/>
        <v>0</v>
      </c>
      <c r="P19" s="10">
        <f t="shared" si="6"/>
        <v>0</v>
      </c>
      <c r="Q19" s="10">
        <f t="shared" si="6"/>
        <v>0</v>
      </c>
      <c r="R19" s="10">
        <f t="shared" si="6"/>
        <v>0</v>
      </c>
      <c r="S19" s="10">
        <f t="shared" si="6"/>
        <v>0</v>
      </c>
      <c r="T19" s="10">
        <f t="shared" si="6"/>
        <v>0</v>
      </c>
      <c r="U19" s="10">
        <f t="shared" si="6"/>
        <v>0</v>
      </c>
      <c r="V19" s="10">
        <f t="shared" si="6"/>
        <v>0</v>
      </c>
      <c r="W19" s="10">
        <f t="shared" si="6"/>
        <v>0</v>
      </c>
      <c r="X19" s="10">
        <f t="shared" si="6"/>
        <v>0</v>
      </c>
      <c r="Y19" s="10">
        <f t="shared" si="6"/>
        <v>0</v>
      </c>
      <c r="Z19" s="10">
        <f t="shared" si="6"/>
        <v>0</v>
      </c>
      <c r="AA19" s="10">
        <f t="shared" si="6"/>
        <v>0</v>
      </c>
      <c r="AB19" s="10">
        <f t="shared" si="6"/>
        <v>0</v>
      </c>
      <c r="AC19" s="10">
        <f t="shared" si="6"/>
        <v>0</v>
      </c>
      <c r="AD19" s="10">
        <f t="shared" si="6"/>
        <v>0</v>
      </c>
      <c r="AE19" s="10">
        <f t="shared" si="6"/>
        <v>0</v>
      </c>
      <c r="AF19" s="10">
        <f t="shared" si="6"/>
        <v>0</v>
      </c>
      <c r="AG19" s="10">
        <f t="shared" si="6"/>
        <v>0</v>
      </c>
      <c r="AH19" s="10">
        <f t="shared" si="6"/>
        <v>0</v>
      </c>
      <c r="AI19" s="10">
        <f t="shared" si="6"/>
        <v>0</v>
      </c>
      <c r="AJ19" s="10">
        <f t="shared" si="6"/>
        <v>0</v>
      </c>
      <c r="AK19" s="10">
        <f t="shared" si="6"/>
        <v>0</v>
      </c>
      <c r="AL19" s="10">
        <f t="shared" si="6"/>
        <v>0</v>
      </c>
      <c r="AM19" s="10">
        <f t="shared" si="6"/>
        <v>0</v>
      </c>
      <c r="AN19" s="10">
        <f t="shared" si="6"/>
        <v>0</v>
      </c>
      <c r="AO19" s="10">
        <f t="shared" si="6"/>
        <v>0</v>
      </c>
      <c r="AP19" s="10">
        <f t="shared" si="6"/>
        <v>0</v>
      </c>
      <c r="AQ19" s="10">
        <f t="shared" si="6"/>
        <v>0</v>
      </c>
      <c r="AR19" s="10">
        <f t="shared" si="6"/>
        <v>0</v>
      </c>
      <c r="AS19" s="10">
        <f t="shared" si="6"/>
        <v>0</v>
      </c>
      <c r="AT19" s="10">
        <f t="shared" si="6"/>
        <v>0</v>
      </c>
      <c r="AU19" s="10">
        <f t="shared" si="6"/>
        <v>0</v>
      </c>
      <c r="AV19" s="10">
        <f t="shared" si="6"/>
        <v>0</v>
      </c>
      <c r="AW19" s="10">
        <f t="shared" si="6"/>
        <v>0</v>
      </c>
      <c r="AX19" s="10">
        <f t="shared" si="6"/>
        <v>0</v>
      </c>
      <c r="AY19" s="10">
        <f t="shared" si="6"/>
        <v>0</v>
      </c>
      <c r="AZ19" s="10">
        <f t="shared" si="6"/>
        <v>0</v>
      </c>
      <c r="BA19" s="10">
        <f t="shared" si="6"/>
        <v>0</v>
      </c>
      <c r="BB19" s="10">
        <f t="shared" si="6"/>
        <v>0</v>
      </c>
    </row>
    <row r="20" spans="1:54" x14ac:dyDescent="0.25">
      <c r="A20" s="7" t="s">
        <v>31</v>
      </c>
      <c r="B20" s="8" t="s">
        <v>32</v>
      </c>
      <c r="C20" s="9" t="s">
        <v>22</v>
      </c>
      <c r="D20" s="10">
        <f>SUM(D81)</f>
        <v>0</v>
      </c>
      <c r="E20" s="10">
        <f t="shared" ref="E20:BB20" si="7">SUM(E81)</f>
        <v>0</v>
      </c>
      <c r="F20" s="10">
        <f t="shared" si="7"/>
        <v>0</v>
      </c>
      <c r="G20" s="10">
        <f t="shared" si="7"/>
        <v>0</v>
      </c>
      <c r="H20" s="10">
        <f t="shared" si="7"/>
        <v>0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si="7"/>
        <v>0</v>
      </c>
      <c r="Q20" s="10">
        <f t="shared" si="7"/>
        <v>0</v>
      </c>
      <c r="R20" s="10">
        <f t="shared" si="7"/>
        <v>0</v>
      </c>
      <c r="S20" s="10">
        <f t="shared" si="7"/>
        <v>0</v>
      </c>
      <c r="T20" s="10">
        <f t="shared" si="7"/>
        <v>0</v>
      </c>
      <c r="U20" s="10">
        <f t="shared" si="7"/>
        <v>0</v>
      </c>
      <c r="V20" s="10">
        <f t="shared" si="7"/>
        <v>0</v>
      </c>
      <c r="W20" s="10">
        <f t="shared" si="7"/>
        <v>0</v>
      </c>
      <c r="X20" s="10">
        <f t="shared" si="7"/>
        <v>0</v>
      </c>
      <c r="Y20" s="10">
        <f t="shared" si="7"/>
        <v>0</v>
      </c>
      <c r="Z20" s="10">
        <f t="shared" si="7"/>
        <v>0</v>
      </c>
      <c r="AA20" s="10">
        <f t="shared" si="7"/>
        <v>0</v>
      </c>
      <c r="AB20" s="10">
        <f t="shared" si="7"/>
        <v>0</v>
      </c>
      <c r="AC20" s="10">
        <f t="shared" si="7"/>
        <v>0</v>
      </c>
      <c r="AD20" s="10">
        <f t="shared" si="7"/>
        <v>0</v>
      </c>
      <c r="AE20" s="10">
        <f t="shared" si="7"/>
        <v>0</v>
      </c>
      <c r="AF20" s="10">
        <f t="shared" si="7"/>
        <v>0</v>
      </c>
      <c r="AG20" s="10">
        <f t="shared" si="7"/>
        <v>0</v>
      </c>
      <c r="AH20" s="10">
        <f t="shared" si="7"/>
        <v>0</v>
      </c>
      <c r="AI20" s="10">
        <f t="shared" si="7"/>
        <v>0</v>
      </c>
      <c r="AJ20" s="10">
        <f t="shared" si="7"/>
        <v>0</v>
      </c>
      <c r="AK20" s="10">
        <f t="shared" si="7"/>
        <v>0</v>
      </c>
      <c r="AL20" s="10">
        <f t="shared" si="7"/>
        <v>0</v>
      </c>
      <c r="AM20" s="10">
        <f t="shared" si="7"/>
        <v>0</v>
      </c>
      <c r="AN20" s="10">
        <f t="shared" si="7"/>
        <v>0</v>
      </c>
      <c r="AO20" s="10">
        <f t="shared" si="7"/>
        <v>0</v>
      </c>
      <c r="AP20" s="10">
        <f t="shared" si="7"/>
        <v>0</v>
      </c>
      <c r="AQ20" s="10">
        <f t="shared" si="7"/>
        <v>0</v>
      </c>
      <c r="AR20" s="10">
        <f t="shared" si="7"/>
        <v>0</v>
      </c>
      <c r="AS20" s="10">
        <f t="shared" si="7"/>
        <v>0</v>
      </c>
      <c r="AT20" s="10">
        <f t="shared" si="7"/>
        <v>0</v>
      </c>
      <c r="AU20" s="10">
        <f t="shared" si="7"/>
        <v>0</v>
      </c>
      <c r="AV20" s="10">
        <f t="shared" si="7"/>
        <v>0</v>
      </c>
      <c r="AW20" s="10">
        <f t="shared" si="7"/>
        <v>0</v>
      </c>
      <c r="AX20" s="10">
        <f t="shared" si="7"/>
        <v>0</v>
      </c>
      <c r="AY20" s="10">
        <f t="shared" si="7"/>
        <v>0</v>
      </c>
      <c r="AZ20" s="10">
        <f t="shared" si="7"/>
        <v>0</v>
      </c>
      <c r="BA20" s="10">
        <f t="shared" si="7"/>
        <v>0</v>
      </c>
      <c r="BB20" s="10">
        <f t="shared" si="7"/>
        <v>0</v>
      </c>
    </row>
    <row r="21" spans="1:54" x14ac:dyDescent="0.25">
      <c r="A21" s="7" t="s">
        <v>33</v>
      </c>
      <c r="B21" s="8" t="s">
        <v>34</v>
      </c>
      <c r="C21" s="9" t="s">
        <v>22</v>
      </c>
      <c r="D21" s="10">
        <f>SUM(D82)</f>
        <v>24.301717858</v>
      </c>
      <c r="E21" s="10">
        <f t="shared" ref="E21:BB21" si="8">SUM(E82)</f>
        <v>34.689302439999999</v>
      </c>
      <c r="F21" s="10">
        <f t="shared" si="8"/>
        <v>0</v>
      </c>
      <c r="G21" s="10">
        <f t="shared" si="8"/>
        <v>0</v>
      </c>
      <c r="H21" s="10">
        <f t="shared" si="8"/>
        <v>0</v>
      </c>
      <c r="I21" s="10">
        <f t="shared" si="8"/>
        <v>0</v>
      </c>
      <c r="J21" s="10">
        <f t="shared" si="8"/>
        <v>0</v>
      </c>
      <c r="K21" s="10">
        <f t="shared" si="8"/>
        <v>0</v>
      </c>
      <c r="L21" s="10">
        <f t="shared" si="8"/>
        <v>0</v>
      </c>
      <c r="M21" s="10">
        <f t="shared" si="8"/>
        <v>0</v>
      </c>
      <c r="N21" s="10">
        <f t="shared" si="8"/>
        <v>23</v>
      </c>
      <c r="O21" s="10">
        <f t="shared" si="8"/>
        <v>3.6</v>
      </c>
      <c r="P21" s="10">
        <f t="shared" si="8"/>
        <v>0</v>
      </c>
      <c r="Q21" s="10">
        <f t="shared" si="8"/>
        <v>0</v>
      </c>
      <c r="R21" s="10">
        <f t="shared" si="8"/>
        <v>0</v>
      </c>
      <c r="S21" s="10">
        <f t="shared" si="8"/>
        <v>0</v>
      </c>
      <c r="T21" s="10">
        <f t="shared" si="8"/>
        <v>0</v>
      </c>
      <c r="U21" s="10">
        <f t="shared" si="8"/>
        <v>0</v>
      </c>
      <c r="V21" s="10">
        <f t="shared" si="8"/>
        <v>0</v>
      </c>
      <c r="W21" s="10">
        <f t="shared" si="8"/>
        <v>0</v>
      </c>
      <c r="X21" s="10">
        <f t="shared" si="8"/>
        <v>1</v>
      </c>
      <c r="Y21" s="10">
        <f t="shared" si="8"/>
        <v>18.018000000000001</v>
      </c>
      <c r="Z21" s="10">
        <f t="shared" si="8"/>
        <v>0</v>
      </c>
      <c r="AA21" s="10">
        <f t="shared" si="8"/>
        <v>0</v>
      </c>
      <c r="AB21" s="10">
        <f t="shared" si="8"/>
        <v>0</v>
      </c>
      <c r="AC21" s="10">
        <f t="shared" si="8"/>
        <v>0</v>
      </c>
      <c r="AD21" s="10">
        <f t="shared" si="8"/>
        <v>0</v>
      </c>
      <c r="AE21" s="10">
        <f t="shared" si="8"/>
        <v>0</v>
      </c>
      <c r="AF21" s="10">
        <f t="shared" si="8"/>
        <v>0</v>
      </c>
      <c r="AG21" s="10">
        <f t="shared" si="8"/>
        <v>0</v>
      </c>
      <c r="AH21" s="10">
        <f t="shared" si="8"/>
        <v>6</v>
      </c>
      <c r="AI21" s="10">
        <f t="shared" si="8"/>
        <v>13.07130244</v>
      </c>
      <c r="AJ21" s="10">
        <f t="shared" si="8"/>
        <v>0</v>
      </c>
      <c r="AK21" s="10">
        <f t="shared" si="8"/>
        <v>0</v>
      </c>
      <c r="AL21" s="10">
        <f t="shared" si="8"/>
        <v>0</v>
      </c>
      <c r="AM21" s="10">
        <f t="shared" si="8"/>
        <v>0</v>
      </c>
      <c r="AN21" s="10">
        <f t="shared" si="8"/>
        <v>0</v>
      </c>
      <c r="AO21" s="10">
        <f t="shared" si="8"/>
        <v>0</v>
      </c>
      <c r="AP21" s="10">
        <f t="shared" si="8"/>
        <v>0</v>
      </c>
      <c r="AQ21" s="10">
        <f t="shared" si="8"/>
        <v>0</v>
      </c>
      <c r="AR21" s="10">
        <f t="shared" si="8"/>
        <v>16</v>
      </c>
      <c r="AS21" s="10">
        <f t="shared" si="8"/>
        <v>0</v>
      </c>
      <c r="AT21" s="10">
        <f t="shared" si="8"/>
        <v>0</v>
      </c>
      <c r="AU21" s="10">
        <f t="shared" si="8"/>
        <v>0</v>
      </c>
      <c r="AV21" s="10">
        <f t="shared" si="8"/>
        <v>0</v>
      </c>
      <c r="AW21" s="10">
        <f t="shared" si="8"/>
        <v>0</v>
      </c>
      <c r="AX21" s="10">
        <f t="shared" si="8"/>
        <v>0</v>
      </c>
      <c r="AY21" s="10">
        <f t="shared" si="8"/>
        <v>0</v>
      </c>
      <c r="AZ21" s="10">
        <f t="shared" si="8"/>
        <v>0</v>
      </c>
      <c r="BA21" s="10">
        <f t="shared" si="8"/>
        <v>0</v>
      </c>
      <c r="BB21" s="10">
        <f t="shared" si="8"/>
        <v>0</v>
      </c>
    </row>
    <row r="22" spans="1:54" x14ac:dyDescent="0.25">
      <c r="A22" s="7" t="s">
        <v>35</v>
      </c>
      <c r="B22" s="8" t="s">
        <v>36</v>
      </c>
      <c r="C22" s="9" t="s">
        <v>22</v>
      </c>
      <c r="D22" s="12">
        <f t="shared" ref="D22" si="9">SUM(D23,D43,D77,D80,D81,D82)</f>
        <v>431.19390229374466</v>
      </c>
      <c r="E22" s="12">
        <f t="shared" ref="E22:BB22" si="10">SUM(E23,E43,E77,E80,E81,E82)</f>
        <v>51.664906926</v>
      </c>
      <c r="F22" s="12">
        <f t="shared" si="10"/>
        <v>3.6980000000000004</v>
      </c>
      <c r="G22" s="12">
        <f t="shared" si="10"/>
        <v>0</v>
      </c>
      <c r="H22" s="12">
        <f t="shared" si="10"/>
        <v>3.5479999999999996</v>
      </c>
      <c r="I22" s="12">
        <f t="shared" si="10"/>
        <v>0</v>
      </c>
      <c r="J22" s="12">
        <f t="shared" si="10"/>
        <v>0</v>
      </c>
      <c r="K22" s="12">
        <f t="shared" si="10"/>
        <v>0</v>
      </c>
      <c r="L22" s="12">
        <f t="shared" si="10"/>
        <v>402</v>
      </c>
      <c r="M22" s="12">
        <f t="shared" si="10"/>
        <v>0</v>
      </c>
      <c r="N22" s="12">
        <f t="shared" si="10"/>
        <v>30</v>
      </c>
      <c r="O22" s="12">
        <f t="shared" si="10"/>
        <v>7.147922895999999</v>
      </c>
      <c r="P22" s="12">
        <f t="shared" si="10"/>
        <v>0.59800000000000009</v>
      </c>
      <c r="Q22" s="12">
        <f t="shared" si="10"/>
        <v>0</v>
      </c>
      <c r="R22" s="12">
        <f t="shared" si="10"/>
        <v>2.2329999999999997</v>
      </c>
      <c r="S22" s="12">
        <f t="shared" si="10"/>
        <v>0</v>
      </c>
      <c r="T22" s="12">
        <f t="shared" si="10"/>
        <v>0</v>
      </c>
      <c r="U22" s="12">
        <f t="shared" si="10"/>
        <v>0</v>
      </c>
      <c r="V22" s="12">
        <f t="shared" si="10"/>
        <v>54</v>
      </c>
      <c r="W22" s="12">
        <f t="shared" si="10"/>
        <v>0</v>
      </c>
      <c r="X22" s="12">
        <f t="shared" si="10"/>
        <v>1</v>
      </c>
      <c r="Y22" s="12">
        <f t="shared" si="10"/>
        <v>21.831770090000003</v>
      </c>
      <c r="Z22" s="12">
        <f t="shared" si="10"/>
        <v>1</v>
      </c>
      <c r="AA22" s="12">
        <f t="shared" si="10"/>
        <v>0</v>
      </c>
      <c r="AB22" s="12">
        <f t="shared" si="10"/>
        <v>0.84000000000000008</v>
      </c>
      <c r="AC22" s="12">
        <f t="shared" si="10"/>
        <v>0</v>
      </c>
      <c r="AD22" s="12">
        <f t="shared" si="10"/>
        <v>0</v>
      </c>
      <c r="AE22" s="12">
        <f t="shared" si="10"/>
        <v>0</v>
      </c>
      <c r="AF22" s="12">
        <f t="shared" si="10"/>
        <v>70</v>
      </c>
      <c r="AG22" s="12">
        <f t="shared" si="10"/>
        <v>0</v>
      </c>
      <c r="AH22" s="12">
        <f t="shared" si="10"/>
        <v>9</v>
      </c>
      <c r="AI22" s="12">
        <f t="shared" si="10"/>
        <v>22.685213939999997</v>
      </c>
      <c r="AJ22" s="12">
        <f t="shared" si="10"/>
        <v>2.1</v>
      </c>
      <c r="AK22" s="12">
        <f t="shared" si="10"/>
        <v>0</v>
      </c>
      <c r="AL22" s="12">
        <f t="shared" si="10"/>
        <v>0.47500000000000003</v>
      </c>
      <c r="AM22" s="12">
        <f t="shared" si="10"/>
        <v>0</v>
      </c>
      <c r="AN22" s="12">
        <f t="shared" si="10"/>
        <v>0</v>
      </c>
      <c r="AO22" s="12">
        <f t="shared" si="10"/>
        <v>0</v>
      </c>
      <c r="AP22" s="12">
        <f t="shared" si="10"/>
        <v>278</v>
      </c>
      <c r="AQ22" s="12">
        <f t="shared" si="10"/>
        <v>0</v>
      </c>
      <c r="AR22" s="12">
        <f t="shared" si="10"/>
        <v>20</v>
      </c>
      <c r="AS22" s="12">
        <f t="shared" si="10"/>
        <v>0</v>
      </c>
      <c r="AT22" s="12">
        <f t="shared" si="10"/>
        <v>0</v>
      </c>
      <c r="AU22" s="12">
        <f t="shared" si="10"/>
        <v>0</v>
      </c>
      <c r="AV22" s="12">
        <f t="shared" si="10"/>
        <v>0</v>
      </c>
      <c r="AW22" s="12">
        <f t="shared" si="10"/>
        <v>0</v>
      </c>
      <c r="AX22" s="12">
        <f t="shared" si="10"/>
        <v>0</v>
      </c>
      <c r="AY22" s="12">
        <f t="shared" si="10"/>
        <v>0</v>
      </c>
      <c r="AZ22" s="12">
        <f t="shared" si="10"/>
        <v>0</v>
      </c>
      <c r="BA22" s="12">
        <f t="shared" si="10"/>
        <v>0</v>
      </c>
      <c r="BB22" s="12">
        <f t="shared" si="10"/>
        <v>0</v>
      </c>
    </row>
    <row r="23" spans="1:54" x14ac:dyDescent="0.25">
      <c r="A23" s="7" t="s">
        <v>37</v>
      </c>
      <c r="B23" s="8" t="s">
        <v>38</v>
      </c>
      <c r="C23" s="9" t="s">
        <v>22</v>
      </c>
      <c r="D23" s="12">
        <f t="shared" ref="D23" si="11">SUM(D24,D32,D35,D40)</f>
        <v>4.45842662</v>
      </c>
      <c r="E23" s="12">
        <f t="shared" ref="E23:BB23" si="12">SUM(E24,E32,E35,E40)</f>
        <v>8.9820406760000004</v>
      </c>
      <c r="F23" s="12">
        <f t="shared" si="12"/>
        <v>0.59800000000000009</v>
      </c>
      <c r="G23" s="12">
        <f t="shared" si="12"/>
        <v>0</v>
      </c>
      <c r="H23" s="12">
        <f t="shared" si="12"/>
        <v>3.4979999999999998</v>
      </c>
      <c r="I23" s="12">
        <f t="shared" si="12"/>
        <v>0</v>
      </c>
      <c r="J23" s="12">
        <f t="shared" si="12"/>
        <v>0</v>
      </c>
      <c r="K23" s="12">
        <f t="shared" si="12"/>
        <v>0</v>
      </c>
      <c r="L23" s="12">
        <f t="shared" si="12"/>
        <v>155</v>
      </c>
      <c r="M23" s="12">
        <f t="shared" si="12"/>
        <v>0</v>
      </c>
      <c r="N23" s="12">
        <f t="shared" si="12"/>
        <v>0</v>
      </c>
      <c r="O23" s="12">
        <f t="shared" si="12"/>
        <v>3.0253105759999994</v>
      </c>
      <c r="P23" s="12">
        <f t="shared" si="12"/>
        <v>0.59800000000000009</v>
      </c>
      <c r="Q23" s="12">
        <f t="shared" si="12"/>
        <v>0</v>
      </c>
      <c r="R23" s="12">
        <f t="shared" si="12"/>
        <v>2.2329999999999997</v>
      </c>
      <c r="S23" s="12">
        <f t="shared" si="12"/>
        <v>0</v>
      </c>
      <c r="T23" s="12">
        <f t="shared" si="12"/>
        <v>0</v>
      </c>
      <c r="U23" s="12">
        <f t="shared" si="12"/>
        <v>0</v>
      </c>
      <c r="V23" s="12">
        <f t="shared" si="12"/>
        <v>20</v>
      </c>
      <c r="W23" s="12">
        <f t="shared" si="12"/>
        <v>0</v>
      </c>
      <c r="X23" s="12">
        <f t="shared" si="12"/>
        <v>0</v>
      </c>
      <c r="Y23" s="12">
        <f t="shared" si="12"/>
        <v>1.9112147000000013</v>
      </c>
      <c r="Z23" s="12">
        <f t="shared" si="12"/>
        <v>0</v>
      </c>
      <c r="AA23" s="12">
        <f t="shared" si="12"/>
        <v>0</v>
      </c>
      <c r="AB23" s="12">
        <f t="shared" si="12"/>
        <v>0.84000000000000008</v>
      </c>
      <c r="AC23" s="12">
        <f t="shared" si="12"/>
        <v>0</v>
      </c>
      <c r="AD23" s="12">
        <f t="shared" si="12"/>
        <v>0</v>
      </c>
      <c r="AE23" s="12">
        <f t="shared" si="12"/>
        <v>0</v>
      </c>
      <c r="AF23" s="12">
        <f t="shared" si="12"/>
        <v>31</v>
      </c>
      <c r="AG23" s="12">
        <f t="shared" si="12"/>
        <v>0</v>
      </c>
      <c r="AH23" s="12">
        <f t="shared" si="12"/>
        <v>0</v>
      </c>
      <c r="AI23" s="12">
        <f t="shared" si="12"/>
        <v>4.0455153999999993</v>
      </c>
      <c r="AJ23" s="12">
        <f t="shared" si="12"/>
        <v>0</v>
      </c>
      <c r="AK23" s="12">
        <f t="shared" si="12"/>
        <v>0</v>
      </c>
      <c r="AL23" s="12">
        <f t="shared" si="12"/>
        <v>0.42500000000000004</v>
      </c>
      <c r="AM23" s="12">
        <f t="shared" si="12"/>
        <v>0</v>
      </c>
      <c r="AN23" s="12">
        <f t="shared" si="12"/>
        <v>0</v>
      </c>
      <c r="AO23" s="12">
        <f t="shared" si="12"/>
        <v>0</v>
      </c>
      <c r="AP23" s="12">
        <f t="shared" si="12"/>
        <v>104</v>
      </c>
      <c r="AQ23" s="12">
        <f t="shared" si="12"/>
        <v>0</v>
      </c>
      <c r="AR23" s="12">
        <f t="shared" si="12"/>
        <v>0</v>
      </c>
      <c r="AS23" s="12">
        <f t="shared" si="12"/>
        <v>0</v>
      </c>
      <c r="AT23" s="12">
        <f t="shared" si="12"/>
        <v>0</v>
      </c>
      <c r="AU23" s="12">
        <f t="shared" si="12"/>
        <v>0</v>
      </c>
      <c r="AV23" s="12">
        <f t="shared" si="12"/>
        <v>0</v>
      </c>
      <c r="AW23" s="12">
        <f t="shared" si="12"/>
        <v>0</v>
      </c>
      <c r="AX23" s="12">
        <f t="shared" si="12"/>
        <v>0</v>
      </c>
      <c r="AY23" s="12">
        <f t="shared" si="12"/>
        <v>0</v>
      </c>
      <c r="AZ23" s="12">
        <f t="shared" si="12"/>
        <v>0</v>
      </c>
      <c r="BA23" s="12">
        <f t="shared" si="12"/>
        <v>0</v>
      </c>
      <c r="BB23" s="12">
        <f t="shared" si="12"/>
        <v>0</v>
      </c>
    </row>
    <row r="24" spans="1:54" ht="31.5" x14ac:dyDescent="0.25">
      <c r="A24" s="7" t="s">
        <v>39</v>
      </c>
      <c r="B24" s="8" t="s">
        <v>40</v>
      </c>
      <c r="C24" s="9" t="s">
        <v>22</v>
      </c>
      <c r="D24" s="12">
        <f t="shared" ref="D24" si="13">SUM(D25:D27)</f>
        <v>4.45842662</v>
      </c>
      <c r="E24" s="12">
        <f t="shared" ref="E24:BB24" si="14">SUM(E25:E27)</f>
        <v>8.9820406760000004</v>
      </c>
      <c r="F24" s="12">
        <f t="shared" si="14"/>
        <v>0.59800000000000009</v>
      </c>
      <c r="G24" s="12">
        <f t="shared" si="14"/>
        <v>0</v>
      </c>
      <c r="H24" s="12">
        <f t="shared" si="14"/>
        <v>3.4979999999999998</v>
      </c>
      <c r="I24" s="12">
        <f t="shared" si="14"/>
        <v>0</v>
      </c>
      <c r="J24" s="12">
        <f t="shared" si="14"/>
        <v>0</v>
      </c>
      <c r="K24" s="12">
        <f t="shared" si="14"/>
        <v>0</v>
      </c>
      <c r="L24" s="12">
        <f t="shared" si="14"/>
        <v>155</v>
      </c>
      <c r="M24" s="12">
        <f t="shared" si="14"/>
        <v>0</v>
      </c>
      <c r="N24" s="12">
        <f t="shared" si="14"/>
        <v>0</v>
      </c>
      <c r="O24" s="12">
        <f t="shared" si="14"/>
        <v>3.0253105759999994</v>
      </c>
      <c r="P24" s="12">
        <f t="shared" si="14"/>
        <v>0.59800000000000009</v>
      </c>
      <c r="Q24" s="12">
        <f t="shared" si="14"/>
        <v>0</v>
      </c>
      <c r="R24" s="12">
        <f t="shared" si="14"/>
        <v>2.2329999999999997</v>
      </c>
      <c r="S24" s="12">
        <f t="shared" si="14"/>
        <v>0</v>
      </c>
      <c r="T24" s="12">
        <f t="shared" si="14"/>
        <v>0</v>
      </c>
      <c r="U24" s="12">
        <f t="shared" si="14"/>
        <v>0</v>
      </c>
      <c r="V24" s="12">
        <f t="shared" si="14"/>
        <v>20</v>
      </c>
      <c r="W24" s="12">
        <f t="shared" si="14"/>
        <v>0</v>
      </c>
      <c r="X24" s="12">
        <f t="shared" si="14"/>
        <v>0</v>
      </c>
      <c r="Y24" s="12">
        <f t="shared" si="14"/>
        <v>1.9112147000000013</v>
      </c>
      <c r="Z24" s="12">
        <f t="shared" si="14"/>
        <v>0</v>
      </c>
      <c r="AA24" s="12">
        <f t="shared" si="14"/>
        <v>0</v>
      </c>
      <c r="AB24" s="12">
        <f t="shared" si="14"/>
        <v>0.84000000000000008</v>
      </c>
      <c r="AC24" s="12">
        <f t="shared" si="14"/>
        <v>0</v>
      </c>
      <c r="AD24" s="12">
        <f t="shared" si="14"/>
        <v>0</v>
      </c>
      <c r="AE24" s="12">
        <f t="shared" si="14"/>
        <v>0</v>
      </c>
      <c r="AF24" s="12">
        <f t="shared" si="14"/>
        <v>31</v>
      </c>
      <c r="AG24" s="12">
        <f t="shared" si="14"/>
        <v>0</v>
      </c>
      <c r="AH24" s="12">
        <f t="shared" si="14"/>
        <v>0</v>
      </c>
      <c r="AI24" s="12">
        <f t="shared" si="14"/>
        <v>4.0455153999999993</v>
      </c>
      <c r="AJ24" s="12">
        <f t="shared" si="14"/>
        <v>0</v>
      </c>
      <c r="AK24" s="12">
        <f t="shared" si="14"/>
        <v>0</v>
      </c>
      <c r="AL24" s="12">
        <f t="shared" si="14"/>
        <v>0.42500000000000004</v>
      </c>
      <c r="AM24" s="12">
        <f t="shared" si="14"/>
        <v>0</v>
      </c>
      <c r="AN24" s="12">
        <f t="shared" si="14"/>
        <v>0</v>
      </c>
      <c r="AO24" s="12">
        <f t="shared" si="14"/>
        <v>0</v>
      </c>
      <c r="AP24" s="12">
        <f t="shared" si="14"/>
        <v>104</v>
      </c>
      <c r="AQ24" s="12">
        <f t="shared" si="14"/>
        <v>0</v>
      </c>
      <c r="AR24" s="12">
        <f t="shared" si="14"/>
        <v>0</v>
      </c>
      <c r="AS24" s="12">
        <f t="shared" si="14"/>
        <v>0</v>
      </c>
      <c r="AT24" s="12">
        <f t="shared" si="14"/>
        <v>0</v>
      </c>
      <c r="AU24" s="12">
        <f t="shared" si="14"/>
        <v>0</v>
      </c>
      <c r="AV24" s="12">
        <f t="shared" si="14"/>
        <v>0</v>
      </c>
      <c r="AW24" s="12">
        <f t="shared" si="14"/>
        <v>0</v>
      </c>
      <c r="AX24" s="12">
        <f t="shared" si="14"/>
        <v>0</v>
      </c>
      <c r="AY24" s="12">
        <f t="shared" si="14"/>
        <v>0</v>
      </c>
      <c r="AZ24" s="12">
        <f t="shared" si="14"/>
        <v>0</v>
      </c>
      <c r="BA24" s="12">
        <f t="shared" si="14"/>
        <v>0</v>
      </c>
      <c r="BB24" s="12">
        <f t="shared" si="14"/>
        <v>0</v>
      </c>
    </row>
    <row r="25" spans="1:54" ht="31.5" x14ac:dyDescent="0.25">
      <c r="A25" s="7" t="s">
        <v>41</v>
      </c>
      <c r="B25" s="8" t="s">
        <v>42</v>
      </c>
      <c r="C25" s="9" t="s">
        <v>22</v>
      </c>
      <c r="D25" s="10">
        <v>0</v>
      </c>
      <c r="E25" s="10">
        <f>SUM(O25,Y25,AI25,AS25)</f>
        <v>6.3889486028940716</v>
      </c>
      <c r="F25" s="10">
        <f t="shared" ref="F25:N25" si="15">SUM(P25,Z25,AJ25,AT25)</f>
        <v>0.40500000000000003</v>
      </c>
      <c r="G25" s="10">
        <f t="shared" si="15"/>
        <v>0</v>
      </c>
      <c r="H25" s="10">
        <f t="shared" si="15"/>
        <v>2.65</v>
      </c>
      <c r="I25" s="10">
        <f t="shared" si="15"/>
        <v>0</v>
      </c>
      <c r="J25" s="10">
        <f t="shared" si="15"/>
        <v>0</v>
      </c>
      <c r="K25" s="10">
        <f t="shared" si="15"/>
        <v>0</v>
      </c>
      <c r="L25" s="10">
        <f t="shared" si="15"/>
        <v>132</v>
      </c>
      <c r="M25" s="10">
        <f t="shared" si="15"/>
        <v>0</v>
      </c>
      <c r="N25" s="10">
        <f t="shared" si="15"/>
        <v>0</v>
      </c>
      <c r="O25" s="10">
        <v>2.6371024439999995</v>
      </c>
      <c r="P25" s="10">
        <v>0.40500000000000003</v>
      </c>
      <c r="Q25" s="10">
        <v>0</v>
      </c>
      <c r="R25" s="10">
        <v>2.0299999999999998</v>
      </c>
      <c r="S25" s="10">
        <v>0</v>
      </c>
      <c r="T25" s="10">
        <v>0</v>
      </c>
      <c r="U25" s="10">
        <v>0</v>
      </c>
      <c r="V25" s="10">
        <v>13</v>
      </c>
      <c r="W25" s="10">
        <v>0</v>
      </c>
      <c r="X25" s="10">
        <v>0</v>
      </c>
      <c r="Y25" s="10">
        <v>1.4485720600000012</v>
      </c>
      <c r="Z25" s="10">
        <v>0</v>
      </c>
      <c r="AA25" s="10">
        <v>0</v>
      </c>
      <c r="AB25" s="10">
        <v>0.29499999999999998</v>
      </c>
      <c r="AC25" s="10">
        <v>0</v>
      </c>
      <c r="AD25" s="10">
        <v>0</v>
      </c>
      <c r="AE25" s="10">
        <v>0</v>
      </c>
      <c r="AF25" s="10">
        <v>26</v>
      </c>
      <c r="AG25" s="10">
        <v>0</v>
      </c>
      <c r="AH25" s="10">
        <v>0</v>
      </c>
      <c r="AI25" s="10">
        <v>2.3032740988940703</v>
      </c>
      <c r="AJ25" s="10">
        <v>0</v>
      </c>
      <c r="AK25" s="10">
        <v>0</v>
      </c>
      <c r="AL25" s="10">
        <v>0.32500000000000001</v>
      </c>
      <c r="AM25" s="10">
        <v>0</v>
      </c>
      <c r="AN25" s="10">
        <v>0</v>
      </c>
      <c r="AO25" s="10">
        <v>0</v>
      </c>
      <c r="AP25" s="10">
        <v>93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</row>
    <row r="26" spans="1:54" ht="31.5" x14ac:dyDescent="0.25">
      <c r="A26" s="7" t="s">
        <v>43</v>
      </c>
      <c r="B26" s="8" t="s">
        <v>44</v>
      </c>
      <c r="C26" s="9" t="s">
        <v>22</v>
      </c>
      <c r="D26" s="10">
        <v>0</v>
      </c>
      <c r="E26" s="10">
        <f>SUM(O26,Y26,AI26,AS26)</f>
        <v>1.2751951931059291</v>
      </c>
      <c r="F26" s="10">
        <f t="shared" ref="F26" si="16">SUM(P26,Z26,AJ26,AT26)</f>
        <v>0.193</v>
      </c>
      <c r="G26" s="10">
        <f t="shared" ref="G26" si="17">SUM(Q26,AA26,AK26,AU26)</f>
        <v>0</v>
      </c>
      <c r="H26" s="10">
        <f t="shared" ref="H26" si="18">SUM(R26,AB26,AL26,AV26)</f>
        <v>0.84799999999999998</v>
      </c>
      <c r="I26" s="10">
        <f t="shared" ref="I26" si="19">SUM(S26,AC26,AM26,AW26)</f>
        <v>0</v>
      </c>
      <c r="J26" s="10">
        <f t="shared" ref="J26" si="20">SUM(T26,AD26,AN26,AX26)</f>
        <v>0</v>
      </c>
      <c r="K26" s="10">
        <f t="shared" ref="K26" si="21">SUM(U26,AE26,AO26,AY26)</f>
        <v>0</v>
      </c>
      <c r="L26" s="10">
        <f t="shared" ref="L26" si="22">SUM(V26,AF26,AP26,AZ26)</f>
        <v>20</v>
      </c>
      <c r="M26" s="10">
        <f t="shared" ref="M26" si="23">SUM(W26,AG26,AQ26,BA26)</f>
        <v>0</v>
      </c>
      <c r="N26" s="10">
        <f t="shared" ref="N26" si="24">SUM(X26,AH26,AR26,BB26)</f>
        <v>0</v>
      </c>
      <c r="O26" s="10">
        <v>0.35303173199999999</v>
      </c>
      <c r="P26" s="10">
        <v>0.193</v>
      </c>
      <c r="Q26" s="10">
        <v>0</v>
      </c>
      <c r="R26" s="10">
        <v>0.20300000000000001</v>
      </c>
      <c r="S26" s="10">
        <v>0</v>
      </c>
      <c r="T26" s="10">
        <v>0</v>
      </c>
      <c r="U26" s="10">
        <v>0</v>
      </c>
      <c r="V26" s="10">
        <v>6</v>
      </c>
      <c r="W26" s="10">
        <v>0</v>
      </c>
      <c r="X26" s="10">
        <v>0</v>
      </c>
      <c r="Y26" s="10">
        <v>0.46264263999999999</v>
      </c>
      <c r="Z26" s="10">
        <v>0</v>
      </c>
      <c r="AA26" s="10">
        <v>0</v>
      </c>
      <c r="AB26" s="10">
        <v>0.54500000000000004</v>
      </c>
      <c r="AC26" s="10">
        <v>0</v>
      </c>
      <c r="AD26" s="10">
        <v>0</v>
      </c>
      <c r="AE26" s="10">
        <v>0</v>
      </c>
      <c r="AF26" s="10">
        <v>5</v>
      </c>
      <c r="AG26" s="10">
        <v>0</v>
      </c>
      <c r="AH26" s="10">
        <v>0</v>
      </c>
      <c r="AI26" s="10">
        <v>0.45952082110592929</v>
      </c>
      <c r="AJ26" s="10">
        <v>0</v>
      </c>
      <c r="AK26" s="10">
        <v>0</v>
      </c>
      <c r="AL26" s="10">
        <v>0.1</v>
      </c>
      <c r="AM26" s="10">
        <v>0</v>
      </c>
      <c r="AN26" s="10">
        <v>0</v>
      </c>
      <c r="AO26" s="10">
        <v>0</v>
      </c>
      <c r="AP26" s="10">
        <v>9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</row>
    <row r="27" spans="1:54" ht="31.5" x14ac:dyDescent="0.25">
      <c r="A27" s="7" t="s">
        <v>45</v>
      </c>
      <c r="B27" s="8" t="s">
        <v>46</v>
      </c>
      <c r="C27" s="9" t="s">
        <v>22</v>
      </c>
      <c r="D27" s="10">
        <f>SUM(D28:D31)</f>
        <v>4.45842662</v>
      </c>
      <c r="E27" s="10">
        <f t="shared" ref="E27:BB27" si="25">SUM(E28:E31)</f>
        <v>1.3178968800000002</v>
      </c>
      <c r="F27" s="10">
        <f t="shared" si="25"/>
        <v>0</v>
      </c>
      <c r="G27" s="10">
        <f t="shared" si="25"/>
        <v>0</v>
      </c>
      <c r="H27" s="10">
        <f t="shared" si="25"/>
        <v>0</v>
      </c>
      <c r="I27" s="10">
        <f t="shared" si="25"/>
        <v>0</v>
      </c>
      <c r="J27" s="10">
        <f t="shared" si="25"/>
        <v>0</v>
      </c>
      <c r="K27" s="10">
        <f t="shared" si="25"/>
        <v>0</v>
      </c>
      <c r="L27" s="10">
        <f t="shared" si="25"/>
        <v>3</v>
      </c>
      <c r="M27" s="10">
        <f t="shared" si="25"/>
        <v>0</v>
      </c>
      <c r="N27" s="10">
        <f t="shared" si="25"/>
        <v>0</v>
      </c>
      <c r="O27" s="10">
        <f t="shared" si="25"/>
        <v>3.5176400000000003E-2</v>
      </c>
      <c r="P27" s="10">
        <f t="shared" si="25"/>
        <v>0</v>
      </c>
      <c r="Q27" s="10">
        <f t="shared" si="25"/>
        <v>0</v>
      </c>
      <c r="R27" s="10">
        <f t="shared" si="25"/>
        <v>0</v>
      </c>
      <c r="S27" s="10">
        <f t="shared" si="25"/>
        <v>0</v>
      </c>
      <c r="T27" s="10">
        <f t="shared" si="25"/>
        <v>0</v>
      </c>
      <c r="U27" s="10">
        <f t="shared" si="25"/>
        <v>0</v>
      </c>
      <c r="V27" s="10">
        <f t="shared" si="25"/>
        <v>1</v>
      </c>
      <c r="W27" s="10">
        <f t="shared" si="25"/>
        <v>0</v>
      </c>
      <c r="X27" s="10">
        <f t="shared" si="25"/>
        <v>0</v>
      </c>
      <c r="Y27" s="10">
        <f t="shared" si="25"/>
        <v>0</v>
      </c>
      <c r="Z27" s="10">
        <f t="shared" si="25"/>
        <v>0</v>
      </c>
      <c r="AA27" s="10">
        <f t="shared" si="25"/>
        <v>0</v>
      </c>
      <c r="AB27" s="10">
        <f t="shared" si="25"/>
        <v>0</v>
      </c>
      <c r="AC27" s="10">
        <f t="shared" si="25"/>
        <v>0</v>
      </c>
      <c r="AD27" s="10">
        <f t="shared" si="25"/>
        <v>0</v>
      </c>
      <c r="AE27" s="10">
        <f t="shared" si="25"/>
        <v>0</v>
      </c>
      <c r="AF27" s="10">
        <f t="shared" si="25"/>
        <v>0</v>
      </c>
      <c r="AG27" s="10">
        <f t="shared" si="25"/>
        <v>0</v>
      </c>
      <c r="AH27" s="10">
        <f t="shared" si="25"/>
        <v>0</v>
      </c>
      <c r="AI27" s="10">
        <f t="shared" si="25"/>
        <v>1.2827204800000001</v>
      </c>
      <c r="AJ27" s="10">
        <f t="shared" si="25"/>
        <v>0</v>
      </c>
      <c r="AK27" s="10">
        <f t="shared" si="25"/>
        <v>0</v>
      </c>
      <c r="AL27" s="10">
        <f t="shared" si="25"/>
        <v>0</v>
      </c>
      <c r="AM27" s="10">
        <f t="shared" si="25"/>
        <v>0</v>
      </c>
      <c r="AN27" s="10">
        <f t="shared" si="25"/>
        <v>0</v>
      </c>
      <c r="AO27" s="10">
        <f t="shared" si="25"/>
        <v>0</v>
      </c>
      <c r="AP27" s="10">
        <f t="shared" si="25"/>
        <v>2</v>
      </c>
      <c r="AQ27" s="10">
        <f t="shared" si="25"/>
        <v>0</v>
      </c>
      <c r="AR27" s="10">
        <f t="shared" si="25"/>
        <v>0</v>
      </c>
      <c r="AS27" s="10">
        <f t="shared" si="25"/>
        <v>0</v>
      </c>
      <c r="AT27" s="10">
        <f t="shared" si="25"/>
        <v>0</v>
      </c>
      <c r="AU27" s="10">
        <f t="shared" si="25"/>
        <v>0</v>
      </c>
      <c r="AV27" s="10">
        <f t="shared" si="25"/>
        <v>0</v>
      </c>
      <c r="AW27" s="10">
        <f t="shared" si="25"/>
        <v>0</v>
      </c>
      <c r="AX27" s="10">
        <f t="shared" si="25"/>
        <v>0</v>
      </c>
      <c r="AY27" s="10">
        <f t="shared" si="25"/>
        <v>0</v>
      </c>
      <c r="AZ27" s="10">
        <f t="shared" si="25"/>
        <v>0</v>
      </c>
      <c r="BA27" s="10">
        <f t="shared" si="25"/>
        <v>0</v>
      </c>
      <c r="BB27" s="10">
        <f t="shared" si="25"/>
        <v>0</v>
      </c>
    </row>
    <row r="28" spans="1:54" ht="31.5" x14ac:dyDescent="0.25">
      <c r="A28" s="13" t="s">
        <v>45</v>
      </c>
      <c r="B28" s="8" t="s">
        <v>121</v>
      </c>
      <c r="C28" s="13" t="s">
        <v>122</v>
      </c>
      <c r="D28" s="10">
        <f>57.54/1000*1.2</f>
        <v>6.9047999999999998E-2</v>
      </c>
      <c r="E28" s="10">
        <f>SUM(O28,Y28,AI28,AS28)</f>
        <v>3.5176400000000003E-2</v>
      </c>
      <c r="F28" s="10">
        <f t="shared" ref="F28" si="26">SUM(P28,Z28,AJ28,AT28)</f>
        <v>0</v>
      </c>
      <c r="G28" s="10">
        <f t="shared" ref="G28" si="27">SUM(Q28,AA28,AK28,AU28)</f>
        <v>0</v>
      </c>
      <c r="H28" s="10">
        <f t="shared" ref="H28" si="28">SUM(R28,AB28,AL28,AV28)</f>
        <v>0</v>
      </c>
      <c r="I28" s="10">
        <f t="shared" ref="I28" si="29">SUM(S28,AC28,AM28,AW28)</f>
        <v>0</v>
      </c>
      <c r="J28" s="10">
        <f t="shared" ref="J28" si="30">SUM(T28,AD28,AN28,AX28)</f>
        <v>0</v>
      </c>
      <c r="K28" s="10">
        <f t="shared" ref="K28" si="31">SUM(U28,AE28,AO28,AY28)</f>
        <v>0</v>
      </c>
      <c r="L28" s="10">
        <f t="shared" ref="L28" si="32">SUM(V28,AF28,AP28,AZ28)</f>
        <v>1</v>
      </c>
      <c r="M28" s="10">
        <f t="shared" ref="M28" si="33">SUM(W28,AG28,AQ28,BA28)</f>
        <v>0</v>
      </c>
      <c r="N28" s="10">
        <f t="shared" ref="N28" si="34">SUM(X28,AH28,AR28,BB28)</f>
        <v>0</v>
      </c>
      <c r="O28" s="10">
        <v>3.5176400000000003E-2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1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</row>
    <row r="29" spans="1:54" ht="31.5" x14ac:dyDescent="0.25">
      <c r="A29" s="13" t="s">
        <v>45</v>
      </c>
      <c r="B29" s="8" t="s">
        <v>157</v>
      </c>
      <c r="C29" s="13" t="s">
        <v>158</v>
      </c>
      <c r="D29" s="10">
        <v>4.3506957499999999</v>
      </c>
      <c r="E29" s="10">
        <f t="shared" ref="E29:E31" si="35">SUM(O29,Y29,AI29,AS29)</f>
        <v>1.2440376099999999</v>
      </c>
      <c r="F29" s="10">
        <f t="shared" ref="F29:F31" si="36">SUM(P29,Z29,AJ29,AT29)</f>
        <v>0</v>
      </c>
      <c r="G29" s="10">
        <f t="shared" ref="G29:G31" si="37">SUM(Q29,AA29,AK29,AU29)</f>
        <v>0</v>
      </c>
      <c r="H29" s="10">
        <f t="shared" ref="H29:H31" si="38">SUM(R29,AB29,AL29,AV29)</f>
        <v>0</v>
      </c>
      <c r="I29" s="10">
        <f t="shared" ref="I29:I31" si="39">SUM(S29,AC29,AM29,AW29)</f>
        <v>0</v>
      </c>
      <c r="J29" s="10">
        <f t="shared" ref="J29:J31" si="40">SUM(T29,AD29,AN29,AX29)</f>
        <v>0</v>
      </c>
      <c r="K29" s="10">
        <f t="shared" ref="K29:K31" si="41">SUM(U29,AE29,AO29,AY29)</f>
        <v>0</v>
      </c>
      <c r="L29" s="10">
        <f t="shared" ref="L29:L31" si="42">SUM(V29,AF29,AP29,AZ29)</f>
        <v>0</v>
      </c>
      <c r="M29" s="10">
        <f t="shared" ref="M29:M31" si="43">SUM(W29,AG29,AQ29,BA29)</f>
        <v>0</v>
      </c>
      <c r="N29" s="10">
        <f t="shared" ref="N29:N31" si="44">SUM(X29,AH29,AR29,BB29)</f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1.2440376099999999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</row>
    <row r="30" spans="1:54" ht="47.25" x14ac:dyDescent="0.25">
      <c r="A30" s="13" t="s">
        <v>45</v>
      </c>
      <c r="B30" s="8" t="s">
        <v>159</v>
      </c>
      <c r="C30" s="13" t="s">
        <v>160</v>
      </c>
      <c r="D30" s="10">
        <v>1.9341439999999994E-2</v>
      </c>
      <c r="E30" s="10">
        <f t="shared" si="35"/>
        <v>1.9341439999999994E-2</v>
      </c>
      <c r="F30" s="10">
        <f t="shared" si="36"/>
        <v>0</v>
      </c>
      <c r="G30" s="10">
        <f t="shared" si="37"/>
        <v>0</v>
      </c>
      <c r="H30" s="10">
        <f t="shared" si="38"/>
        <v>0</v>
      </c>
      <c r="I30" s="10">
        <f t="shared" si="39"/>
        <v>0</v>
      </c>
      <c r="J30" s="10">
        <f t="shared" si="40"/>
        <v>0</v>
      </c>
      <c r="K30" s="10">
        <f t="shared" si="41"/>
        <v>0</v>
      </c>
      <c r="L30" s="10">
        <f t="shared" si="42"/>
        <v>1</v>
      </c>
      <c r="M30" s="10">
        <f t="shared" si="43"/>
        <v>0</v>
      </c>
      <c r="N30" s="10">
        <f t="shared" si="44"/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1.9341439999999994E-2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1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</row>
    <row r="31" spans="1:54" ht="47.25" x14ac:dyDescent="0.25">
      <c r="A31" s="13" t="s">
        <v>45</v>
      </c>
      <c r="B31" s="8" t="s">
        <v>161</v>
      </c>
      <c r="C31" s="13" t="s">
        <v>162</v>
      </c>
      <c r="D31" s="10">
        <v>1.934143E-2</v>
      </c>
      <c r="E31" s="10">
        <f t="shared" si="35"/>
        <v>1.934143E-2</v>
      </c>
      <c r="F31" s="10">
        <f t="shared" si="36"/>
        <v>0</v>
      </c>
      <c r="G31" s="10">
        <f t="shared" si="37"/>
        <v>0</v>
      </c>
      <c r="H31" s="10">
        <f t="shared" si="38"/>
        <v>0</v>
      </c>
      <c r="I31" s="10">
        <f t="shared" si="39"/>
        <v>0</v>
      </c>
      <c r="J31" s="10">
        <f t="shared" si="40"/>
        <v>0</v>
      </c>
      <c r="K31" s="10">
        <f t="shared" si="41"/>
        <v>0</v>
      </c>
      <c r="L31" s="10">
        <f t="shared" si="42"/>
        <v>1</v>
      </c>
      <c r="M31" s="10">
        <f t="shared" si="43"/>
        <v>0</v>
      </c>
      <c r="N31" s="10">
        <f t="shared" si="44"/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1.934143E-2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1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</row>
    <row r="32" spans="1:54" x14ac:dyDescent="0.25">
      <c r="A32" s="13" t="s">
        <v>47</v>
      </c>
      <c r="B32" s="8" t="s">
        <v>48</v>
      </c>
      <c r="C32" s="13" t="s">
        <v>22</v>
      </c>
      <c r="D32" s="10">
        <f t="shared" ref="D32" si="45">SUM(D33,D34)</f>
        <v>0</v>
      </c>
      <c r="E32" s="10">
        <f t="shared" ref="E32:BB32" si="46">SUM(E33,E34)</f>
        <v>0</v>
      </c>
      <c r="F32" s="10">
        <f t="shared" si="46"/>
        <v>0</v>
      </c>
      <c r="G32" s="10">
        <f t="shared" si="46"/>
        <v>0</v>
      </c>
      <c r="H32" s="10">
        <f t="shared" si="46"/>
        <v>0</v>
      </c>
      <c r="I32" s="10">
        <f t="shared" si="46"/>
        <v>0</v>
      </c>
      <c r="J32" s="10">
        <f t="shared" si="46"/>
        <v>0</v>
      </c>
      <c r="K32" s="10">
        <f t="shared" si="46"/>
        <v>0</v>
      </c>
      <c r="L32" s="10">
        <f t="shared" si="46"/>
        <v>0</v>
      </c>
      <c r="M32" s="10">
        <f t="shared" si="46"/>
        <v>0</v>
      </c>
      <c r="N32" s="10">
        <f t="shared" si="46"/>
        <v>0</v>
      </c>
      <c r="O32" s="10">
        <f t="shared" si="46"/>
        <v>0</v>
      </c>
      <c r="P32" s="10">
        <f t="shared" si="46"/>
        <v>0</v>
      </c>
      <c r="Q32" s="10">
        <f t="shared" si="46"/>
        <v>0</v>
      </c>
      <c r="R32" s="10">
        <f t="shared" si="46"/>
        <v>0</v>
      </c>
      <c r="S32" s="10">
        <f t="shared" si="46"/>
        <v>0</v>
      </c>
      <c r="T32" s="10">
        <f t="shared" si="46"/>
        <v>0</v>
      </c>
      <c r="U32" s="10">
        <f t="shared" si="46"/>
        <v>0</v>
      </c>
      <c r="V32" s="10">
        <f t="shared" si="46"/>
        <v>0</v>
      </c>
      <c r="W32" s="10">
        <f t="shared" si="46"/>
        <v>0</v>
      </c>
      <c r="X32" s="10">
        <f t="shared" si="46"/>
        <v>0</v>
      </c>
      <c r="Y32" s="10">
        <f t="shared" si="46"/>
        <v>0</v>
      </c>
      <c r="Z32" s="10">
        <f t="shared" si="46"/>
        <v>0</v>
      </c>
      <c r="AA32" s="10">
        <f t="shared" si="46"/>
        <v>0</v>
      </c>
      <c r="AB32" s="10">
        <f t="shared" si="46"/>
        <v>0</v>
      </c>
      <c r="AC32" s="10">
        <f t="shared" si="46"/>
        <v>0</v>
      </c>
      <c r="AD32" s="10">
        <f t="shared" si="46"/>
        <v>0</v>
      </c>
      <c r="AE32" s="10">
        <f t="shared" si="46"/>
        <v>0</v>
      </c>
      <c r="AF32" s="10">
        <f t="shared" si="46"/>
        <v>0</v>
      </c>
      <c r="AG32" s="10">
        <f t="shared" si="46"/>
        <v>0</v>
      </c>
      <c r="AH32" s="10">
        <f t="shared" si="46"/>
        <v>0</v>
      </c>
      <c r="AI32" s="10">
        <f t="shared" si="46"/>
        <v>0</v>
      </c>
      <c r="AJ32" s="10">
        <f t="shared" si="46"/>
        <v>0</v>
      </c>
      <c r="AK32" s="10">
        <f t="shared" si="46"/>
        <v>0</v>
      </c>
      <c r="AL32" s="10">
        <f t="shared" si="46"/>
        <v>0</v>
      </c>
      <c r="AM32" s="10">
        <f t="shared" si="46"/>
        <v>0</v>
      </c>
      <c r="AN32" s="10">
        <f t="shared" si="46"/>
        <v>0</v>
      </c>
      <c r="AO32" s="10">
        <f t="shared" si="46"/>
        <v>0</v>
      </c>
      <c r="AP32" s="10">
        <f t="shared" si="46"/>
        <v>0</v>
      </c>
      <c r="AQ32" s="10">
        <f t="shared" si="46"/>
        <v>0</v>
      </c>
      <c r="AR32" s="10">
        <f t="shared" si="46"/>
        <v>0</v>
      </c>
      <c r="AS32" s="10">
        <f t="shared" si="46"/>
        <v>0</v>
      </c>
      <c r="AT32" s="10">
        <f t="shared" si="46"/>
        <v>0</v>
      </c>
      <c r="AU32" s="10">
        <f t="shared" si="46"/>
        <v>0</v>
      </c>
      <c r="AV32" s="10">
        <f t="shared" si="46"/>
        <v>0</v>
      </c>
      <c r="AW32" s="10">
        <f t="shared" si="46"/>
        <v>0</v>
      </c>
      <c r="AX32" s="10">
        <f t="shared" si="46"/>
        <v>0</v>
      </c>
      <c r="AY32" s="10">
        <f t="shared" si="46"/>
        <v>0</v>
      </c>
      <c r="AZ32" s="10">
        <f t="shared" si="46"/>
        <v>0</v>
      </c>
      <c r="BA32" s="10">
        <f t="shared" si="46"/>
        <v>0</v>
      </c>
      <c r="BB32" s="10">
        <f t="shared" si="46"/>
        <v>0</v>
      </c>
    </row>
    <row r="33" spans="1:54" ht="31.5" x14ac:dyDescent="0.25">
      <c r="A33" s="13" t="s">
        <v>49</v>
      </c>
      <c r="B33" s="8" t="s">
        <v>50</v>
      </c>
      <c r="C33" s="13" t="s">
        <v>22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</row>
    <row r="34" spans="1:54" ht="31.5" x14ac:dyDescent="0.25">
      <c r="A34" s="13" t="s">
        <v>51</v>
      </c>
      <c r="B34" s="8" t="s">
        <v>52</v>
      </c>
      <c r="C34" s="13" t="s">
        <v>22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</row>
    <row r="35" spans="1:54" ht="31.5" x14ac:dyDescent="0.25">
      <c r="A35" s="13" t="s">
        <v>53</v>
      </c>
      <c r="B35" s="8" t="s">
        <v>54</v>
      </c>
      <c r="C35" s="13" t="s">
        <v>22</v>
      </c>
      <c r="D35" s="10">
        <f>SUM(D36)</f>
        <v>0</v>
      </c>
      <c r="E35" s="10">
        <f t="shared" ref="E35:BB35" si="47">SUM(E36)</f>
        <v>0</v>
      </c>
      <c r="F35" s="10">
        <f t="shared" si="47"/>
        <v>0</v>
      </c>
      <c r="G35" s="10">
        <f t="shared" si="47"/>
        <v>0</v>
      </c>
      <c r="H35" s="10">
        <f t="shared" si="47"/>
        <v>0</v>
      </c>
      <c r="I35" s="10">
        <f t="shared" si="47"/>
        <v>0</v>
      </c>
      <c r="J35" s="10">
        <f t="shared" si="47"/>
        <v>0</v>
      </c>
      <c r="K35" s="10">
        <f t="shared" si="47"/>
        <v>0</v>
      </c>
      <c r="L35" s="10">
        <f t="shared" si="47"/>
        <v>0</v>
      </c>
      <c r="M35" s="10">
        <f t="shared" si="47"/>
        <v>0</v>
      </c>
      <c r="N35" s="10">
        <f t="shared" si="47"/>
        <v>0</v>
      </c>
      <c r="O35" s="10">
        <f t="shared" si="47"/>
        <v>0</v>
      </c>
      <c r="P35" s="10">
        <f t="shared" si="47"/>
        <v>0</v>
      </c>
      <c r="Q35" s="10">
        <f t="shared" si="47"/>
        <v>0</v>
      </c>
      <c r="R35" s="10">
        <f t="shared" si="47"/>
        <v>0</v>
      </c>
      <c r="S35" s="10">
        <f t="shared" si="47"/>
        <v>0</v>
      </c>
      <c r="T35" s="10">
        <f t="shared" si="47"/>
        <v>0</v>
      </c>
      <c r="U35" s="10">
        <f t="shared" si="47"/>
        <v>0</v>
      </c>
      <c r="V35" s="10">
        <f t="shared" si="47"/>
        <v>0</v>
      </c>
      <c r="W35" s="10">
        <f t="shared" si="47"/>
        <v>0</v>
      </c>
      <c r="X35" s="10">
        <f t="shared" si="47"/>
        <v>0</v>
      </c>
      <c r="Y35" s="10">
        <f t="shared" si="47"/>
        <v>0</v>
      </c>
      <c r="Z35" s="10">
        <f t="shared" si="47"/>
        <v>0</v>
      </c>
      <c r="AA35" s="10">
        <f t="shared" si="47"/>
        <v>0</v>
      </c>
      <c r="AB35" s="10">
        <f t="shared" si="47"/>
        <v>0</v>
      </c>
      <c r="AC35" s="10">
        <f t="shared" si="47"/>
        <v>0</v>
      </c>
      <c r="AD35" s="10">
        <f t="shared" si="47"/>
        <v>0</v>
      </c>
      <c r="AE35" s="10">
        <f t="shared" si="47"/>
        <v>0</v>
      </c>
      <c r="AF35" s="10">
        <f t="shared" si="47"/>
        <v>0</v>
      </c>
      <c r="AG35" s="10">
        <f t="shared" si="47"/>
        <v>0</v>
      </c>
      <c r="AH35" s="10">
        <f t="shared" si="47"/>
        <v>0</v>
      </c>
      <c r="AI35" s="10">
        <f t="shared" si="47"/>
        <v>0</v>
      </c>
      <c r="AJ35" s="10">
        <f t="shared" si="47"/>
        <v>0</v>
      </c>
      <c r="AK35" s="10">
        <f t="shared" si="47"/>
        <v>0</v>
      </c>
      <c r="AL35" s="10">
        <f t="shared" si="47"/>
        <v>0</v>
      </c>
      <c r="AM35" s="10">
        <f t="shared" si="47"/>
        <v>0</v>
      </c>
      <c r="AN35" s="10">
        <f t="shared" si="47"/>
        <v>0</v>
      </c>
      <c r="AO35" s="10">
        <f t="shared" si="47"/>
        <v>0</v>
      </c>
      <c r="AP35" s="10">
        <f t="shared" si="47"/>
        <v>0</v>
      </c>
      <c r="AQ35" s="10">
        <f t="shared" si="47"/>
        <v>0</v>
      </c>
      <c r="AR35" s="10">
        <f t="shared" si="47"/>
        <v>0</v>
      </c>
      <c r="AS35" s="10">
        <f t="shared" si="47"/>
        <v>0</v>
      </c>
      <c r="AT35" s="10">
        <f t="shared" si="47"/>
        <v>0</v>
      </c>
      <c r="AU35" s="10">
        <f t="shared" si="47"/>
        <v>0</v>
      </c>
      <c r="AV35" s="10">
        <f t="shared" si="47"/>
        <v>0</v>
      </c>
      <c r="AW35" s="10">
        <f t="shared" si="47"/>
        <v>0</v>
      </c>
      <c r="AX35" s="10">
        <f t="shared" si="47"/>
        <v>0</v>
      </c>
      <c r="AY35" s="10">
        <f t="shared" si="47"/>
        <v>0</v>
      </c>
      <c r="AZ35" s="10">
        <f t="shared" si="47"/>
        <v>0</v>
      </c>
      <c r="BA35" s="10">
        <f t="shared" si="47"/>
        <v>0</v>
      </c>
      <c r="BB35" s="10">
        <f t="shared" si="47"/>
        <v>0</v>
      </c>
    </row>
    <row r="36" spans="1:54" x14ac:dyDescent="0.25">
      <c r="A36" s="13" t="s">
        <v>55</v>
      </c>
      <c r="B36" s="8" t="s">
        <v>56</v>
      </c>
      <c r="C36" s="13" t="s">
        <v>22</v>
      </c>
      <c r="D36" s="10">
        <f t="shared" ref="D36" si="48">SUM(D37,D38,D39)</f>
        <v>0</v>
      </c>
      <c r="E36" s="10">
        <f t="shared" ref="E36:BB36" si="49">SUM(E37,E38,E39)</f>
        <v>0</v>
      </c>
      <c r="F36" s="10">
        <f t="shared" si="49"/>
        <v>0</v>
      </c>
      <c r="G36" s="10">
        <f t="shared" si="49"/>
        <v>0</v>
      </c>
      <c r="H36" s="10">
        <f t="shared" si="49"/>
        <v>0</v>
      </c>
      <c r="I36" s="10">
        <f t="shared" si="49"/>
        <v>0</v>
      </c>
      <c r="J36" s="10">
        <f t="shared" si="49"/>
        <v>0</v>
      </c>
      <c r="K36" s="10">
        <f t="shared" si="49"/>
        <v>0</v>
      </c>
      <c r="L36" s="10">
        <f t="shared" si="49"/>
        <v>0</v>
      </c>
      <c r="M36" s="10">
        <f t="shared" si="49"/>
        <v>0</v>
      </c>
      <c r="N36" s="10">
        <f t="shared" si="49"/>
        <v>0</v>
      </c>
      <c r="O36" s="10">
        <f t="shared" si="49"/>
        <v>0</v>
      </c>
      <c r="P36" s="10">
        <f t="shared" si="49"/>
        <v>0</v>
      </c>
      <c r="Q36" s="10">
        <f t="shared" si="49"/>
        <v>0</v>
      </c>
      <c r="R36" s="10">
        <f t="shared" si="49"/>
        <v>0</v>
      </c>
      <c r="S36" s="10">
        <f t="shared" si="49"/>
        <v>0</v>
      </c>
      <c r="T36" s="10">
        <f t="shared" si="49"/>
        <v>0</v>
      </c>
      <c r="U36" s="10">
        <f t="shared" si="49"/>
        <v>0</v>
      </c>
      <c r="V36" s="10">
        <f t="shared" si="49"/>
        <v>0</v>
      </c>
      <c r="W36" s="10">
        <f t="shared" si="49"/>
        <v>0</v>
      </c>
      <c r="X36" s="10">
        <f t="shared" si="49"/>
        <v>0</v>
      </c>
      <c r="Y36" s="10">
        <f t="shared" si="49"/>
        <v>0</v>
      </c>
      <c r="Z36" s="10">
        <f t="shared" si="49"/>
        <v>0</v>
      </c>
      <c r="AA36" s="10">
        <f t="shared" si="49"/>
        <v>0</v>
      </c>
      <c r="AB36" s="10">
        <f t="shared" si="49"/>
        <v>0</v>
      </c>
      <c r="AC36" s="10">
        <f t="shared" si="49"/>
        <v>0</v>
      </c>
      <c r="AD36" s="10">
        <f t="shared" si="49"/>
        <v>0</v>
      </c>
      <c r="AE36" s="10">
        <f t="shared" si="49"/>
        <v>0</v>
      </c>
      <c r="AF36" s="10">
        <f t="shared" si="49"/>
        <v>0</v>
      </c>
      <c r="AG36" s="10">
        <f t="shared" si="49"/>
        <v>0</v>
      </c>
      <c r="AH36" s="10">
        <f t="shared" si="49"/>
        <v>0</v>
      </c>
      <c r="AI36" s="10">
        <f t="shared" si="49"/>
        <v>0</v>
      </c>
      <c r="AJ36" s="10">
        <f t="shared" si="49"/>
        <v>0</v>
      </c>
      <c r="AK36" s="10">
        <f t="shared" si="49"/>
        <v>0</v>
      </c>
      <c r="AL36" s="10">
        <f t="shared" si="49"/>
        <v>0</v>
      </c>
      <c r="AM36" s="10">
        <f t="shared" si="49"/>
        <v>0</v>
      </c>
      <c r="AN36" s="10">
        <f t="shared" si="49"/>
        <v>0</v>
      </c>
      <c r="AO36" s="10">
        <f t="shared" si="49"/>
        <v>0</v>
      </c>
      <c r="AP36" s="10">
        <f t="shared" si="49"/>
        <v>0</v>
      </c>
      <c r="AQ36" s="10">
        <f t="shared" si="49"/>
        <v>0</v>
      </c>
      <c r="AR36" s="10">
        <f t="shared" si="49"/>
        <v>0</v>
      </c>
      <c r="AS36" s="10">
        <f t="shared" si="49"/>
        <v>0</v>
      </c>
      <c r="AT36" s="10">
        <f t="shared" si="49"/>
        <v>0</v>
      </c>
      <c r="AU36" s="10">
        <f t="shared" si="49"/>
        <v>0</v>
      </c>
      <c r="AV36" s="10">
        <f t="shared" si="49"/>
        <v>0</v>
      </c>
      <c r="AW36" s="10">
        <f t="shared" si="49"/>
        <v>0</v>
      </c>
      <c r="AX36" s="10">
        <f t="shared" si="49"/>
        <v>0</v>
      </c>
      <c r="AY36" s="10">
        <f t="shared" si="49"/>
        <v>0</v>
      </c>
      <c r="AZ36" s="10">
        <f t="shared" si="49"/>
        <v>0</v>
      </c>
      <c r="BA36" s="10">
        <f t="shared" si="49"/>
        <v>0</v>
      </c>
      <c r="BB36" s="10">
        <f t="shared" si="49"/>
        <v>0</v>
      </c>
    </row>
    <row r="37" spans="1:54" ht="47.25" x14ac:dyDescent="0.25">
      <c r="A37" s="13" t="s">
        <v>55</v>
      </c>
      <c r="B37" s="8" t="s">
        <v>57</v>
      </c>
      <c r="C37" s="13" t="s">
        <v>22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</row>
    <row r="38" spans="1:54" ht="47.25" x14ac:dyDescent="0.25">
      <c r="A38" s="13" t="s">
        <v>55</v>
      </c>
      <c r="B38" s="8" t="s">
        <v>58</v>
      </c>
      <c r="C38" s="13" t="s">
        <v>22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</row>
    <row r="39" spans="1:54" ht="47.25" x14ac:dyDescent="0.25">
      <c r="A39" s="13" t="s">
        <v>55</v>
      </c>
      <c r="B39" s="8" t="s">
        <v>59</v>
      </c>
      <c r="C39" s="13" t="s">
        <v>22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</row>
    <row r="40" spans="1:54" ht="47.25" x14ac:dyDescent="0.25">
      <c r="A40" s="13" t="s">
        <v>60</v>
      </c>
      <c r="B40" s="8" t="s">
        <v>61</v>
      </c>
      <c r="C40" s="13" t="s">
        <v>22</v>
      </c>
      <c r="D40" s="10">
        <f t="shared" ref="D40" si="50">SUM(D41,D42)</f>
        <v>0</v>
      </c>
      <c r="E40" s="10">
        <f t="shared" ref="E40:BB40" si="51">SUM(E41,E42)</f>
        <v>0</v>
      </c>
      <c r="F40" s="10">
        <f t="shared" si="51"/>
        <v>0</v>
      </c>
      <c r="G40" s="10">
        <f t="shared" si="51"/>
        <v>0</v>
      </c>
      <c r="H40" s="10">
        <f t="shared" si="51"/>
        <v>0</v>
      </c>
      <c r="I40" s="10">
        <f t="shared" si="51"/>
        <v>0</v>
      </c>
      <c r="J40" s="10">
        <f t="shared" si="51"/>
        <v>0</v>
      </c>
      <c r="K40" s="10">
        <f t="shared" si="51"/>
        <v>0</v>
      </c>
      <c r="L40" s="10">
        <f t="shared" si="51"/>
        <v>0</v>
      </c>
      <c r="M40" s="10">
        <f t="shared" si="51"/>
        <v>0</v>
      </c>
      <c r="N40" s="10">
        <f t="shared" si="51"/>
        <v>0</v>
      </c>
      <c r="O40" s="10">
        <f t="shared" si="51"/>
        <v>0</v>
      </c>
      <c r="P40" s="10">
        <f t="shared" si="51"/>
        <v>0</v>
      </c>
      <c r="Q40" s="10">
        <f t="shared" si="51"/>
        <v>0</v>
      </c>
      <c r="R40" s="10">
        <f t="shared" si="51"/>
        <v>0</v>
      </c>
      <c r="S40" s="10">
        <f t="shared" si="51"/>
        <v>0</v>
      </c>
      <c r="T40" s="10">
        <f t="shared" si="51"/>
        <v>0</v>
      </c>
      <c r="U40" s="10">
        <f t="shared" si="51"/>
        <v>0</v>
      </c>
      <c r="V40" s="10">
        <f t="shared" si="51"/>
        <v>0</v>
      </c>
      <c r="W40" s="10">
        <f t="shared" si="51"/>
        <v>0</v>
      </c>
      <c r="X40" s="10">
        <f t="shared" si="51"/>
        <v>0</v>
      </c>
      <c r="Y40" s="10">
        <f t="shared" si="51"/>
        <v>0</v>
      </c>
      <c r="Z40" s="10">
        <f t="shared" si="51"/>
        <v>0</v>
      </c>
      <c r="AA40" s="10">
        <f t="shared" si="51"/>
        <v>0</v>
      </c>
      <c r="AB40" s="10">
        <f t="shared" si="51"/>
        <v>0</v>
      </c>
      <c r="AC40" s="10">
        <f t="shared" si="51"/>
        <v>0</v>
      </c>
      <c r="AD40" s="10">
        <f t="shared" si="51"/>
        <v>0</v>
      </c>
      <c r="AE40" s="10">
        <f t="shared" si="51"/>
        <v>0</v>
      </c>
      <c r="AF40" s="10">
        <f t="shared" si="51"/>
        <v>0</v>
      </c>
      <c r="AG40" s="10">
        <f t="shared" si="51"/>
        <v>0</v>
      </c>
      <c r="AH40" s="10">
        <f t="shared" si="51"/>
        <v>0</v>
      </c>
      <c r="AI40" s="10">
        <f t="shared" si="51"/>
        <v>0</v>
      </c>
      <c r="AJ40" s="10">
        <f t="shared" si="51"/>
        <v>0</v>
      </c>
      <c r="AK40" s="10">
        <f t="shared" si="51"/>
        <v>0</v>
      </c>
      <c r="AL40" s="10">
        <f t="shared" si="51"/>
        <v>0</v>
      </c>
      <c r="AM40" s="10">
        <f t="shared" si="51"/>
        <v>0</v>
      </c>
      <c r="AN40" s="10">
        <f t="shared" si="51"/>
        <v>0</v>
      </c>
      <c r="AO40" s="10">
        <f t="shared" si="51"/>
        <v>0</v>
      </c>
      <c r="AP40" s="10">
        <f t="shared" si="51"/>
        <v>0</v>
      </c>
      <c r="AQ40" s="10">
        <f t="shared" si="51"/>
        <v>0</v>
      </c>
      <c r="AR40" s="10">
        <f t="shared" si="51"/>
        <v>0</v>
      </c>
      <c r="AS40" s="10">
        <f t="shared" si="51"/>
        <v>0</v>
      </c>
      <c r="AT40" s="10">
        <f t="shared" si="51"/>
        <v>0</v>
      </c>
      <c r="AU40" s="10">
        <f t="shared" si="51"/>
        <v>0</v>
      </c>
      <c r="AV40" s="10">
        <f t="shared" si="51"/>
        <v>0</v>
      </c>
      <c r="AW40" s="10">
        <f t="shared" si="51"/>
        <v>0</v>
      </c>
      <c r="AX40" s="10">
        <f t="shared" si="51"/>
        <v>0</v>
      </c>
      <c r="AY40" s="10">
        <f t="shared" si="51"/>
        <v>0</v>
      </c>
      <c r="AZ40" s="10">
        <f t="shared" si="51"/>
        <v>0</v>
      </c>
      <c r="BA40" s="10">
        <f t="shared" si="51"/>
        <v>0</v>
      </c>
      <c r="BB40" s="10">
        <f t="shared" si="51"/>
        <v>0</v>
      </c>
    </row>
    <row r="41" spans="1:54" ht="31.5" x14ac:dyDescent="0.25">
      <c r="A41" s="13" t="s">
        <v>62</v>
      </c>
      <c r="B41" s="8" t="s">
        <v>63</v>
      </c>
      <c r="C41" s="13" t="s">
        <v>22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</row>
    <row r="42" spans="1:54" ht="31.5" x14ac:dyDescent="0.25">
      <c r="A42" s="13" t="s">
        <v>64</v>
      </c>
      <c r="B42" s="8" t="s">
        <v>65</v>
      </c>
      <c r="C42" s="13" t="s">
        <v>22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</row>
    <row r="43" spans="1:54" x14ac:dyDescent="0.25">
      <c r="A43" s="13" t="s">
        <v>66</v>
      </c>
      <c r="B43" s="8" t="s">
        <v>67</v>
      </c>
      <c r="C43" s="13" t="s">
        <v>22</v>
      </c>
      <c r="D43" s="10">
        <f t="shared" ref="D43" si="52">SUM(D44,D55,D59,D74)</f>
        <v>402.43375781574463</v>
      </c>
      <c r="E43" s="10">
        <f t="shared" ref="E43:BB43" si="53">SUM(E44,E55,E59,E74)</f>
        <v>7.9935638099999995</v>
      </c>
      <c r="F43" s="10">
        <f t="shared" si="53"/>
        <v>3.1</v>
      </c>
      <c r="G43" s="10">
        <f t="shared" si="53"/>
        <v>0</v>
      </c>
      <c r="H43" s="10">
        <f t="shared" si="53"/>
        <v>0.05</v>
      </c>
      <c r="I43" s="10">
        <f t="shared" si="53"/>
        <v>0</v>
      </c>
      <c r="J43" s="10">
        <f t="shared" si="53"/>
        <v>0</v>
      </c>
      <c r="K43" s="10">
        <f t="shared" si="53"/>
        <v>0</v>
      </c>
      <c r="L43" s="10">
        <f t="shared" si="53"/>
        <v>247</v>
      </c>
      <c r="M43" s="10">
        <f t="shared" si="53"/>
        <v>0</v>
      </c>
      <c r="N43" s="10">
        <f t="shared" si="53"/>
        <v>7</v>
      </c>
      <c r="O43" s="10">
        <f t="shared" si="53"/>
        <v>0.52261232000000002</v>
      </c>
      <c r="P43" s="10">
        <f t="shared" si="53"/>
        <v>0</v>
      </c>
      <c r="Q43" s="10">
        <f t="shared" si="53"/>
        <v>0</v>
      </c>
      <c r="R43" s="10">
        <f t="shared" si="53"/>
        <v>0</v>
      </c>
      <c r="S43" s="10">
        <f t="shared" si="53"/>
        <v>0</v>
      </c>
      <c r="T43" s="10">
        <f t="shared" si="53"/>
        <v>0</v>
      </c>
      <c r="U43" s="10">
        <f t="shared" si="53"/>
        <v>0</v>
      </c>
      <c r="V43" s="10">
        <f t="shared" si="53"/>
        <v>34</v>
      </c>
      <c r="W43" s="10">
        <f t="shared" si="53"/>
        <v>0</v>
      </c>
      <c r="X43" s="10">
        <f t="shared" si="53"/>
        <v>0</v>
      </c>
      <c r="Y43" s="10">
        <f t="shared" si="53"/>
        <v>1.9025553899999998</v>
      </c>
      <c r="Z43" s="10">
        <f t="shared" si="53"/>
        <v>1</v>
      </c>
      <c r="AA43" s="10">
        <f t="shared" si="53"/>
        <v>0</v>
      </c>
      <c r="AB43" s="10">
        <f t="shared" si="53"/>
        <v>0</v>
      </c>
      <c r="AC43" s="10">
        <f t="shared" si="53"/>
        <v>0</v>
      </c>
      <c r="AD43" s="10">
        <f t="shared" si="53"/>
        <v>0</v>
      </c>
      <c r="AE43" s="10">
        <f t="shared" si="53"/>
        <v>0</v>
      </c>
      <c r="AF43" s="10">
        <f t="shared" si="53"/>
        <v>39</v>
      </c>
      <c r="AG43" s="10">
        <f t="shared" si="53"/>
        <v>0</v>
      </c>
      <c r="AH43" s="10">
        <f t="shared" si="53"/>
        <v>3</v>
      </c>
      <c r="AI43" s="10">
        <f t="shared" si="53"/>
        <v>5.5683960999999993</v>
      </c>
      <c r="AJ43" s="10">
        <f t="shared" si="53"/>
        <v>2.1</v>
      </c>
      <c r="AK43" s="10">
        <f t="shared" si="53"/>
        <v>0</v>
      </c>
      <c r="AL43" s="10">
        <f t="shared" si="53"/>
        <v>0.05</v>
      </c>
      <c r="AM43" s="10">
        <f t="shared" si="53"/>
        <v>0</v>
      </c>
      <c r="AN43" s="10">
        <f t="shared" si="53"/>
        <v>0</v>
      </c>
      <c r="AO43" s="10">
        <f t="shared" si="53"/>
        <v>0</v>
      </c>
      <c r="AP43" s="10">
        <f t="shared" si="53"/>
        <v>174</v>
      </c>
      <c r="AQ43" s="10">
        <f t="shared" si="53"/>
        <v>0</v>
      </c>
      <c r="AR43" s="10">
        <f t="shared" si="53"/>
        <v>4</v>
      </c>
      <c r="AS43" s="10">
        <f t="shared" si="53"/>
        <v>0</v>
      </c>
      <c r="AT43" s="10">
        <f t="shared" si="53"/>
        <v>0</v>
      </c>
      <c r="AU43" s="10">
        <f t="shared" si="53"/>
        <v>0</v>
      </c>
      <c r="AV43" s="10">
        <f t="shared" si="53"/>
        <v>0</v>
      </c>
      <c r="AW43" s="10">
        <f t="shared" si="53"/>
        <v>0</v>
      </c>
      <c r="AX43" s="10">
        <f t="shared" si="53"/>
        <v>0</v>
      </c>
      <c r="AY43" s="10">
        <f t="shared" si="53"/>
        <v>0</v>
      </c>
      <c r="AZ43" s="10">
        <f t="shared" si="53"/>
        <v>0</v>
      </c>
      <c r="BA43" s="10">
        <f t="shared" si="53"/>
        <v>0</v>
      </c>
      <c r="BB43" s="10">
        <f t="shared" si="53"/>
        <v>0</v>
      </c>
    </row>
    <row r="44" spans="1:54" ht="31.5" x14ac:dyDescent="0.25">
      <c r="A44" s="13" t="s">
        <v>68</v>
      </c>
      <c r="B44" s="8" t="s">
        <v>69</v>
      </c>
      <c r="C44" s="13" t="s">
        <v>22</v>
      </c>
      <c r="D44" s="10">
        <f t="shared" ref="D44" si="54">SUM(D45,D48)</f>
        <v>38.528810244816682</v>
      </c>
      <c r="E44" s="10">
        <f t="shared" ref="E44:BB44" si="55">SUM(E45,E48)</f>
        <v>4.4977776799999996</v>
      </c>
      <c r="F44" s="10">
        <f t="shared" si="55"/>
        <v>3.1</v>
      </c>
      <c r="G44" s="10">
        <f t="shared" si="55"/>
        <v>0</v>
      </c>
      <c r="H44" s="10">
        <f t="shared" si="55"/>
        <v>0</v>
      </c>
      <c r="I44" s="10">
        <f t="shared" si="55"/>
        <v>0</v>
      </c>
      <c r="J44" s="10">
        <f t="shared" si="55"/>
        <v>0</v>
      </c>
      <c r="K44" s="10">
        <f t="shared" si="55"/>
        <v>0</v>
      </c>
      <c r="L44" s="10">
        <f t="shared" si="55"/>
        <v>0</v>
      </c>
      <c r="M44" s="10">
        <f t="shared" si="55"/>
        <v>0</v>
      </c>
      <c r="N44" s="10">
        <f t="shared" si="55"/>
        <v>0</v>
      </c>
      <c r="O44" s="10">
        <f t="shared" si="55"/>
        <v>0</v>
      </c>
      <c r="P44" s="10">
        <f t="shared" si="55"/>
        <v>0</v>
      </c>
      <c r="Q44" s="10">
        <f t="shared" si="55"/>
        <v>0</v>
      </c>
      <c r="R44" s="10">
        <f t="shared" si="55"/>
        <v>0</v>
      </c>
      <c r="S44" s="10">
        <f t="shared" si="55"/>
        <v>0</v>
      </c>
      <c r="T44" s="10">
        <f t="shared" si="55"/>
        <v>0</v>
      </c>
      <c r="U44" s="10">
        <f t="shared" si="55"/>
        <v>0</v>
      </c>
      <c r="V44" s="10">
        <f t="shared" si="55"/>
        <v>0</v>
      </c>
      <c r="W44" s="10">
        <f t="shared" si="55"/>
        <v>0</v>
      </c>
      <c r="X44" s="10">
        <f t="shared" si="55"/>
        <v>0</v>
      </c>
      <c r="Y44" s="10">
        <f t="shared" si="55"/>
        <v>1.0391838899999999</v>
      </c>
      <c r="Z44" s="10">
        <f t="shared" si="55"/>
        <v>1</v>
      </c>
      <c r="AA44" s="10">
        <f t="shared" si="55"/>
        <v>0</v>
      </c>
      <c r="AB44" s="10">
        <f t="shared" si="55"/>
        <v>0</v>
      </c>
      <c r="AC44" s="10">
        <f t="shared" si="55"/>
        <v>0</v>
      </c>
      <c r="AD44" s="10">
        <f t="shared" si="55"/>
        <v>0</v>
      </c>
      <c r="AE44" s="10">
        <f t="shared" si="55"/>
        <v>0</v>
      </c>
      <c r="AF44" s="10">
        <f t="shared" si="55"/>
        <v>0</v>
      </c>
      <c r="AG44" s="10">
        <f t="shared" si="55"/>
        <v>0</v>
      </c>
      <c r="AH44" s="10">
        <f t="shared" si="55"/>
        <v>0</v>
      </c>
      <c r="AI44" s="10">
        <f t="shared" si="55"/>
        <v>3.4585937899999992</v>
      </c>
      <c r="AJ44" s="10">
        <f t="shared" si="55"/>
        <v>2.1</v>
      </c>
      <c r="AK44" s="10">
        <f t="shared" si="55"/>
        <v>0</v>
      </c>
      <c r="AL44" s="10">
        <f t="shared" si="55"/>
        <v>0</v>
      </c>
      <c r="AM44" s="10">
        <f t="shared" si="55"/>
        <v>0</v>
      </c>
      <c r="AN44" s="10">
        <f t="shared" si="55"/>
        <v>0</v>
      </c>
      <c r="AO44" s="10">
        <f t="shared" si="55"/>
        <v>0</v>
      </c>
      <c r="AP44" s="10">
        <f t="shared" si="55"/>
        <v>0</v>
      </c>
      <c r="AQ44" s="10">
        <f t="shared" si="55"/>
        <v>0</v>
      </c>
      <c r="AR44" s="10">
        <f t="shared" si="55"/>
        <v>0</v>
      </c>
      <c r="AS44" s="10">
        <f t="shared" si="55"/>
        <v>0</v>
      </c>
      <c r="AT44" s="10">
        <f t="shared" si="55"/>
        <v>0</v>
      </c>
      <c r="AU44" s="10">
        <f t="shared" si="55"/>
        <v>0</v>
      </c>
      <c r="AV44" s="10">
        <f t="shared" si="55"/>
        <v>0</v>
      </c>
      <c r="AW44" s="10">
        <f t="shared" si="55"/>
        <v>0</v>
      </c>
      <c r="AX44" s="10">
        <f t="shared" si="55"/>
        <v>0</v>
      </c>
      <c r="AY44" s="10">
        <f t="shared" si="55"/>
        <v>0</v>
      </c>
      <c r="AZ44" s="10">
        <f t="shared" si="55"/>
        <v>0</v>
      </c>
      <c r="BA44" s="10">
        <f t="shared" si="55"/>
        <v>0</v>
      </c>
      <c r="BB44" s="10">
        <f t="shared" si="55"/>
        <v>0</v>
      </c>
    </row>
    <row r="45" spans="1:54" x14ac:dyDescent="0.25">
      <c r="A45" s="13" t="s">
        <v>70</v>
      </c>
      <c r="B45" s="8" t="s">
        <v>71</v>
      </c>
      <c r="C45" s="13" t="s">
        <v>22</v>
      </c>
      <c r="D45" s="10">
        <f t="shared" ref="D45" si="56">SUM(D46:D47)</f>
        <v>30.76158730360206</v>
      </c>
      <c r="E45" s="10">
        <f t="shared" ref="E45:BB45" si="57">SUM(E46:E47)</f>
        <v>0</v>
      </c>
      <c r="F45" s="10">
        <f t="shared" si="57"/>
        <v>0</v>
      </c>
      <c r="G45" s="10">
        <f t="shared" si="57"/>
        <v>0</v>
      </c>
      <c r="H45" s="10">
        <f t="shared" si="57"/>
        <v>0</v>
      </c>
      <c r="I45" s="10">
        <f t="shared" si="57"/>
        <v>0</v>
      </c>
      <c r="J45" s="10">
        <f t="shared" si="57"/>
        <v>0</v>
      </c>
      <c r="K45" s="10">
        <f t="shared" si="57"/>
        <v>0</v>
      </c>
      <c r="L45" s="10">
        <f t="shared" si="57"/>
        <v>0</v>
      </c>
      <c r="M45" s="10">
        <f t="shared" si="57"/>
        <v>0</v>
      </c>
      <c r="N45" s="10">
        <f t="shared" si="57"/>
        <v>0</v>
      </c>
      <c r="O45" s="10">
        <f t="shared" si="57"/>
        <v>0</v>
      </c>
      <c r="P45" s="10">
        <f t="shared" si="57"/>
        <v>0</v>
      </c>
      <c r="Q45" s="10">
        <f t="shared" si="57"/>
        <v>0</v>
      </c>
      <c r="R45" s="10">
        <f t="shared" si="57"/>
        <v>0</v>
      </c>
      <c r="S45" s="10">
        <f t="shared" si="57"/>
        <v>0</v>
      </c>
      <c r="T45" s="10">
        <f t="shared" si="57"/>
        <v>0</v>
      </c>
      <c r="U45" s="10">
        <f t="shared" si="57"/>
        <v>0</v>
      </c>
      <c r="V45" s="10">
        <f t="shared" si="57"/>
        <v>0</v>
      </c>
      <c r="W45" s="10">
        <f t="shared" si="57"/>
        <v>0</v>
      </c>
      <c r="X45" s="10">
        <f t="shared" si="57"/>
        <v>0</v>
      </c>
      <c r="Y45" s="10">
        <f t="shared" si="57"/>
        <v>0</v>
      </c>
      <c r="Z45" s="10">
        <f t="shared" si="57"/>
        <v>0</v>
      </c>
      <c r="AA45" s="10">
        <f t="shared" si="57"/>
        <v>0</v>
      </c>
      <c r="AB45" s="10">
        <f t="shared" si="57"/>
        <v>0</v>
      </c>
      <c r="AC45" s="10">
        <f t="shared" si="57"/>
        <v>0</v>
      </c>
      <c r="AD45" s="10">
        <f t="shared" si="57"/>
        <v>0</v>
      </c>
      <c r="AE45" s="10">
        <f t="shared" si="57"/>
        <v>0</v>
      </c>
      <c r="AF45" s="10">
        <f t="shared" si="57"/>
        <v>0</v>
      </c>
      <c r="AG45" s="10">
        <f t="shared" si="57"/>
        <v>0</v>
      </c>
      <c r="AH45" s="10">
        <f t="shared" si="57"/>
        <v>0</v>
      </c>
      <c r="AI45" s="10">
        <f t="shared" si="57"/>
        <v>0</v>
      </c>
      <c r="AJ45" s="10">
        <f t="shared" si="57"/>
        <v>0</v>
      </c>
      <c r="AK45" s="10">
        <f t="shared" si="57"/>
        <v>0</v>
      </c>
      <c r="AL45" s="10">
        <f t="shared" si="57"/>
        <v>0</v>
      </c>
      <c r="AM45" s="10">
        <f t="shared" si="57"/>
        <v>0</v>
      </c>
      <c r="AN45" s="10">
        <f t="shared" si="57"/>
        <v>0</v>
      </c>
      <c r="AO45" s="10">
        <f t="shared" si="57"/>
        <v>0</v>
      </c>
      <c r="AP45" s="10">
        <f t="shared" si="57"/>
        <v>0</v>
      </c>
      <c r="AQ45" s="10">
        <f t="shared" si="57"/>
        <v>0</v>
      </c>
      <c r="AR45" s="10">
        <f t="shared" si="57"/>
        <v>0</v>
      </c>
      <c r="AS45" s="10">
        <f t="shared" si="57"/>
        <v>0</v>
      </c>
      <c r="AT45" s="10">
        <f t="shared" si="57"/>
        <v>0</v>
      </c>
      <c r="AU45" s="10">
        <f t="shared" si="57"/>
        <v>0</v>
      </c>
      <c r="AV45" s="10">
        <f t="shared" si="57"/>
        <v>0</v>
      </c>
      <c r="AW45" s="10">
        <f t="shared" si="57"/>
        <v>0</v>
      </c>
      <c r="AX45" s="10">
        <f t="shared" si="57"/>
        <v>0</v>
      </c>
      <c r="AY45" s="10">
        <f t="shared" si="57"/>
        <v>0</v>
      </c>
      <c r="AZ45" s="10">
        <f t="shared" si="57"/>
        <v>0</v>
      </c>
      <c r="BA45" s="10">
        <f t="shared" si="57"/>
        <v>0</v>
      </c>
      <c r="BB45" s="10">
        <f t="shared" si="57"/>
        <v>0</v>
      </c>
    </row>
    <row r="46" spans="1:54" ht="31.5" x14ac:dyDescent="0.25">
      <c r="A46" s="13" t="s">
        <v>70</v>
      </c>
      <c r="B46" s="8" t="s">
        <v>123</v>
      </c>
      <c r="C46" s="13" t="s">
        <v>124</v>
      </c>
      <c r="D46" s="10">
        <v>30.76158730360206</v>
      </c>
      <c r="E46" s="10">
        <f t="shared" ref="E46:E47" si="58">SUM(O46,Y46,AI46,AS46)</f>
        <v>0</v>
      </c>
      <c r="F46" s="10">
        <f t="shared" ref="F46:F47" si="59">SUM(P46,Z46,AJ46,AT46)</f>
        <v>0</v>
      </c>
      <c r="G46" s="10">
        <f t="shared" ref="G46:G47" si="60">SUM(Q46,AA46,AK46,AU46)</f>
        <v>0</v>
      </c>
      <c r="H46" s="10">
        <f t="shared" ref="H46:H47" si="61">SUM(R46,AB46,AL46,AV46)</f>
        <v>0</v>
      </c>
      <c r="I46" s="10">
        <f t="shared" ref="I46:I47" si="62">SUM(S46,AC46,AM46,AW46)</f>
        <v>0</v>
      </c>
      <c r="J46" s="10">
        <f t="shared" ref="J46:J47" si="63">SUM(T46,AD46,AN46,AX46)</f>
        <v>0</v>
      </c>
      <c r="K46" s="10">
        <f t="shared" ref="K46:K47" si="64">SUM(U46,AE46,AO46,AY46)</f>
        <v>0</v>
      </c>
      <c r="L46" s="10">
        <f t="shared" ref="L46:L47" si="65">SUM(V46,AF46,AP46,AZ46)</f>
        <v>0</v>
      </c>
      <c r="M46" s="10">
        <f t="shared" ref="M46:M47" si="66">SUM(W46,AG46,AQ46,BA46)</f>
        <v>0</v>
      </c>
      <c r="N46" s="10">
        <f t="shared" ref="N46:N47" si="67">SUM(X46,AH46,AR46,BB46)</f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</row>
    <row r="47" spans="1:54" ht="31.5" x14ac:dyDescent="0.25">
      <c r="A47" s="13" t="s">
        <v>70</v>
      </c>
      <c r="B47" s="8" t="s">
        <v>125</v>
      </c>
      <c r="C47" s="13" t="s">
        <v>126</v>
      </c>
      <c r="D47" s="10" t="s">
        <v>116</v>
      </c>
      <c r="E47" s="10">
        <f t="shared" si="58"/>
        <v>0</v>
      </c>
      <c r="F47" s="10">
        <f t="shared" si="59"/>
        <v>0</v>
      </c>
      <c r="G47" s="10">
        <f t="shared" si="60"/>
        <v>0</v>
      </c>
      <c r="H47" s="10">
        <f t="shared" si="61"/>
        <v>0</v>
      </c>
      <c r="I47" s="10">
        <f t="shared" si="62"/>
        <v>0</v>
      </c>
      <c r="J47" s="10">
        <f t="shared" si="63"/>
        <v>0</v>
      </c>
      <c r="K47" s="10">
        <f t="shared" si="64"/>
        <v>0</v>
      </c>
      <c r="L47" s="10">
        <f t="shared" si="65"/>
        <v>0</v>
      </c>
      <c r="M47" s="10">
        <f t="shared" si="66"/>
        <v>0</v>
      </c>
      <c r="N47" s="10">
        <f t="shared" si="67"/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</row>
    <row r="48" spans="1:54" ht="31.5" x14ac:dyDescent="0.25">
      <c r="A48" s="13" t="s">
        <v>72</v>
      </c>
      <c r="B48" s="8" t="s">
        <v>73</v>
      </c>
      <c r="C48" s="13" t="s">
        <v>22</v>
      </c>
      <c r="D48" s="10">
        <f>SUM(D49:D54)</f>
        <v>7.767222941214623</v>
      </c>
      <c r="E48" s="10">
        <f t="shared" ref="E48:BB48" si="68">SUM(E49:E54)</f>
        <v>4.4977776799999996</v>
      </c>
      <c r="F48" s="10">
        <f t="shared" si="68"/>
        <v>3.1</v>
      </c>
      <c r="G48" s="10">
        <f t="shared" si="68"/>
        <v>0</v>
      </c>
      <c r="H48" s="10">
        <f t="shared" si="68"/>
        <v>0</v>
      </c>
      <c r="I48" s="10">
        <f t="shared" si="68"/>
        <v>0</v>
      </c>
      <c r="J48" s="10">
        <f t="shared" si="68"/>
        <v>0</v>
      </c>
      <c r="K48" s="10">
        <f t="shared" si="68"/>
        <v>0</v>
      </c>
      <c r="L48" s="10">
        <f t="shared" si="68"/>
        <v>0</v>
      </c>
      <c r="M48" s="10">
        <f t="shared" si="68"/>
        <v>0</v>
      </c>
      <c r="N48" s="10">
        <f t="shared" si="68"/>
        <v>0</v>
      </c>
      <c r="O48" s="10">
        <f t="shared" si="68"/>
        <v>0</v>
      </c>
      <c r="P48" s="10">
        <f t="shared" si="68"/>
        <v>0</v>
      </c>
      <c r="Q48" s="10">
        <f t="shared" si="68"/>
        <v>0</v>
      </c>
      <c r="R48" s="10">
        <f t="shared" si="68"/>
        <v>0</v>
      </c>
      <c r="S48" s="10">
        <f t="shared" si="68"/>
        <v>0</v>
      </c>
      <c r="T48" s="10">
        <f t="shared" si="68"/>
        <v>0</v>
      </c>
      <c r="U48" s="10">
        <f t="shared" si="68"/>
        <v>0</v>
      </c>
      <c r="V48" s="10">
        <f t="shared" si="68"/>
        <v>0</v>
      </c>
      <c r="W48" s="10">
        <f t="shared" si="68"/>
        <v>0</v>
      </c>
      <c r="X48" s="10">
        <f t="shared" si="68"/>
        <v>0</v>
      </c>
      <c r="Y48" s="10">
        <f t="shared" si="68"/>
        <v>1.0391838899999999</v>
      </c>
      <c r="Z48" s="10">
        <f t="shared" si="68"/>
        <v>1</v>
      </c>
      <c r="AA48" s="10">
        <f t="shared" si="68"/>
        <v>0</v>
      </c>
      <c r="AB48" s="10">
        <f t="shared" si="68"/>
        <v>0</v>
      </c>
      <c r="AC48" s="10">
        <f t="shared" si="68"/>
        <v>0</v>
      </c>
      <c r="AD48" s="10">
        <f t="shared" si="68"/>
        <v>0</v>
      </c>
      <c r="AE48" s="10">
        <f t="shared" si="68"/>
        <v>0</v>
      </c>
      <c r="AF48" s="10">
        <f t="shared" si="68"/>
        <v>0</v>
      </c>
      <c r="AG48" s="10">
        <f t="shared" si="68"/>
        <v>0</v>
      </c>
      <c r="AH48" s="10">
        <f t="shared" si="68"/>
        <v>0</v>
      </c>
      <c r="AI48" s="10">
        <f t="shared" si="68"/>
        <v>3.4585937899999992</v>
      </c>
      <c r="AJ48" s="10">
        <f t="shared" si="68"/>
        <v>2.1</v>
      </c>
      <c r="AK48" s="10">
        <f t="shared" si="68"/>
        <v>0</v>
      </c>
      <c r="AL48" s="10">
        <f t="shared" si="68"/>
        <v>0</v>
      </c>
      <c r="AM48" s="10">
        <f t="shared" si="68"/>
        <v>0</v>
      </c>
      <c r="AN48" s="10">
        <f t="shared" si="68"/>
        <v>0</v>
      </c>
      <c r="AO48" s="10">
        <f t="shared" si="68"/>
        <v>0</v>
      </c>
      <c r="AP48" s="10">
        <f t="shared" si="68"/>
        <v>0</v>
      </c>
      <c r="AQ48" s="10">
        <f t="shared" si="68"/>
        <v>0</v>
      </c>
      <c r="AR48" s="10">
        <f t="shared" si="68"/>
        <v>0</v>
      </c>
      <c r="AS48" s="10">
        <f t="shared" si="68"/>
        <v>0</v>
      </c>
      <c r="AT48" s="10">
        <f t="shared" si="68"/>
        <v>0</v>
      </c>
      <c r="AU48" s="10">
        <f t="shared" si="68"/>
        <v>0</v>
      </c>
      <c r="AV48" s="10">
        <f t="shared" si="68"/>
        <v>0</v>
      </c>
      <c r="AW48" s="10">
        <f t="shared" si="68"/>
        <v>0</v>
      </c>
      <c r="AX48" s="10">
        <f t="shared" si="68"/>
        <v>0</v>
      </c>
      <c r="AY48" s="10">
        <f t="shared" si="68"/>
        <v>0</v>
      </c>
      <c r="AZ48" s="10">
        <f t="shared" si="68"/>
        <v>0</v>
      </c>
      <c r="BA48" s="10">
        <f t="shared" si="68"/>
        <v>0</v>
      </c>
      <c r="BB48" s="10">
        <f t="shared" si="68"/>
        <v>0</v>
      </c>
    </row>
    <row r="49" spans="1:54" ht="31.5" x14ac:dyDescent="0.25">
      <c r="A49" s="13" t="s">
        <v>72</v>
      </c>
      <c r="B49" s="8" t="s">
        <v>127</v>
      </c>
      <c r="C49" s="13" t="s">
        <v>128</v>
      </c>
      <c r="D49" s="10">
        <v>3.0921984012146226</v>
      </c>
      <c r="E49" s="10">
        <f>SUM(O49,Y49,AI49,AS49)</f>
        <v>1.0391838899999999</v>
      </c>
      <c r="F49" s="10">
        <f t="shared" ref="F49:F54" si="69">SUM(P49,Z49,AJ49,AT49)</f>
        <v>1</v>
      </c>
      <c r="G49" s="10">
        <f t="shared" ref="G49:G54" si="70">SUM(Q49,AA49,AK49,AU49)</f>
        <v>0</v>
      </c>
      <c r="H49" s="10">
        <f t="shared" ref="H49:H54" si="71">SUM(R49,AB49,AL49,AV49)</f>
        <v>0</v>
      </c>
      <c r="I49" s="10">
        <f t="shared" ref="I49:I54" si="72">SUM(S49,AC49,AM49,AW49)</f>
        <v>0</v>
      </c>
      <c r="J49" s="10">
        <f t="shared" ref="J49:J54" si="73">SUM(T49,AD49,AN49,AX49)</f>
        <v>0</v>
      </c>
      <c r="K49" s="10">
        <f t="shared" ref="K49:K54" si="74">SUM(U49,AE49,AO49,AY49)</f>
        <v>0</v>
      </c>
      <c r="L49" s="10">
        <f t="shared" ref="L49:L54" si="75">SUM(V49,AF49,AP49,AZ49)</f>
        <v>0</v>
      </c>
      <c r="M49" s="10">
        <f t="shared" ref="M49:M54" si="76">SUM(W49,AG49,AQ49,BA49)</f>
        <v>0</v>
      </c>
      <c r="N49" s="10">
        <f t="shared" ref="N49:N54" si="77">SUM(X49,AH49,AR49,BB49)</f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1.0391838899999999</v>
      </c>
      <c r="Z49" s="10">
        <v>1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</row>
    <row r="50" spans="1:54" ht="31.5" x14ac:dyDescent="0.25">
      <c r="A50" s="13" t="s">
        <v>72</v>
      </c>
      <c r="B50" s="8" t="s">
        <v>163</v>
      </c>
      <c r="C50" s="13" t="s">
        <v>164</v>
      </c>
      <c r="D50" s="10">
        <v>0.51561816999999999</v>
      </c>
      <c r="E50" s="10">
        <f t="shared" ref="E50:E54" si="78">SUM(O50,Y50,AI50,AS50)</f>
        <v>0.77685879999999996</v>
      </c>
      <c r="F50" s="10">
        <f t="shared" si="69"/>
        <v>0.25</v>
      </c>
      <c r="G50" s="10">
        <f t="shared" si="70"/>
        <v>0</v>
      </c>
      <c r="H50" s="10">
        <f t="shared" si="71"/>
        <v>0</v>
      </c>
      <c r="I50" s="10">
        <f t="shared" si="72"/>
        <v>0</v>
      </c>
      <c r="J50" s="10">
        <f t="shared" si="73"/>
        <v>0</v>
      </c>
      <c r="K50" s="10">
        <f t="shared" si="74"/>
        <v>0</v>
      </c>
      <c r="L50" s="10">
        <f t="shared" si="75"/>
        <v>0</v>
      </c>
      <c r="M50" s="10">
        <f t="shared" si="76"/>
        <v>0</v>
      </c>
      <c r="N50" s="10">
        <f t="shared" si="77"/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0.77685879999999996</v>
      </c>
      <c r="AJ50" s="10">
        <v>0.25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</row>
    <row r="51" spans="1:54" ht="31.5" x14ac:dyDescent="0.25">
      <c r="A51" s="13" t="s">
        <v>72</v>
      </c>
      <c r="B51" s="8" t="s">
        <v>165</v>
      </c>
      <c r="C51" s="13" t="s">
        <v>166</v>
      </c>
      <c r="D51" s="10">
        <v>0.69679745000000004</v>
      </c>
      <c r="E51" s="10">
        <f t="shared" si="78"/>
        <v>0.53085746</v>
      </c>
      <c r="F51" s="10">
        <f t="shared" si="69"/>
        <v>0.4</v>
      </c>
      <c r="G51" s="10">
        <f t="shared" si="70"/>
        <v>0</v>
      </c>
      <c r="H51" s="10">
        <f t="shared" si="71"/>
        <v>0</v>
      </c>
      <c r="I51" s="10">
        <f t="shared" si="72"/>
        <v>0</v>
      </c>
      <c r="J51" s="10">
        <f t="shared" si="73"/>
        <v>0</v>
      </c>
      <c r="K51" s="10">
        <f t="shared" si="74"/>
        <v>0</v>
      </c>
      <c r="L51" s="10">
        <f t="shared" si="75"/>
        <v>0</v>
      </c>
      <c r="M51" s="10">
        <f t="shared" si="76"/>
        <v>0</v>
      </c>
      <c r="N51" s="10">
        <f t="shared" si="77"/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0.53085746</v>
      </c>
      <c r="AJ51" s="10">
        <v>0.4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</row>
    <row r="52" spans="1:54" ht="47.25" x14ac:dyDescent="0.25">
      <c r="A52" s="13" t="s">
        <v>72</v>
      </c>
      <c r="B52" s="8" t="s">
        <v>167</v>
      </c>
      <c r="C52" s="13" t="s">
        <v>168</v>
      </c>
      <c r="D52" s="10">
        <v>1.3935949000000001</v>
      </c>
      <c r="E52" s="10">
        <f t="shared" si="78"/>
        <v>1.0832639399999999</v>
      </c>
      <c r="F52" s="10">
        <f t="shared" si="69"/>
        <v>0.8</v>
      </c>
      <c r="G52" s="10">
        <f t="shared" si="70"/>
        <v>0</v>
      </c>
      <c r="H52" s="10">
        <f t="shared" si="71"/>
        <v>0</v>
      </c>
      <c r="I52" s="10">
        <f t="shared" si="72"/>
        <v>0</v>
      </c>
      <c r="J52" s="10">
        <f t="shared" si="73"/>
        <v>0</v>
      </c>
      <c r="K52" s="10">
        <f t="shared" si="74"/>
        <v>0</v>
      </c>
      <c r="L52" s="10">
        <f t="shared" si="75"/>
        <v>0</v>
      </c>
      <c r="M52" s="10">
        <f t="shared" si="76"/>
        <v>0</v>
      </c>
      <c r="N52" s="10">
        <f t="shared" si="77"/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1.0832639399999999</v>
      </c>
      <c r="AJ52" s="10">
        <v>0.8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</row>
    <row r="53" spans="1:54" ht="31.5" x14ac:dyDescent="0.25">
      <c r="A53" s="13" t="s">
        <v>72</v>
      </c>
      <c r="B53" s="8" t="s">
        <v>169</v>
      </c>
      <c r="C53" s="13" t="s">
        <v>170</v>
      </c>
      <c r="D53" s="10">
        <v>1.37221657</v>
      </c>
      <c r="E53" s="10">
        <f t="shared" si="78"/>
        <v>0.43018396000000003</v>
      </c>
      <c r="F53" s="10">
        <f t="shared" si="69"/>
        <v>0.25</v>
      </c>
      <c r="G53" s="10">
        <f t="shared" si="70"/>
        <v>0</v>
      </c>
      <c r="H53" s="10">
        <f t="shared" si="71"/>
        <v>0</v>
      </c>
      <c r="I53" s="10">
        <f t="shared" si="72"/>
        <v>0</v>
      </c>
      <c r="J53" s="10">
        <f t="shared" si="73"/>
        <v>0</v>
      </c>
      <c r="K53" s="10">
        <f t="shared" si="74"/>
        <v>0</v>
      </c>
      <c r="L53" s="10">
        <f t="shared" si="75"/>
        <v>0</v>
      </c>
      <c r="M53" s="10">
        <f t="shared" si="76"/>
        <v>0</v>
      </c>
      <c r="N53" s="10">
        <f t="shared" si="77"/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0.43018396000000003</v>
      </c>
      <c r="AJ53" s="10">
        <v>0.25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</row>
    <row r="54" spans="1:54" ht="31.5" x14ac:dyDescent="0.25">
      <c r="A54" s="13" t="s">
        <v>72</v>
      </c>
      <c r="B54" s="8" t="s">
        <v>171</v>
      </c>
      <c r="C54" s="13" t="s">
        <v>172</v>
      </c>
      <c r="D54" s="10">
        <v>0.69679745000000004</v>
      </c>
      <c r="E54" s="10">
        <f t="shared" si="78"/>
        <v>0.63742962999999997</v>
      </c>
      <c r="F54" s="10">
        <f t="shared" si="69"/>
        <v>0.4</v>
      </c>
      <c r="G54" s="10">
        <f t="shared" si="70"/>
        <v>0</v>
      </c>
      <c r="H54" s="10">
        <f t="shared" si="71"/>
        <v>0</v>
      </c>
      <c r="I54" s="10">
        <f t="shared" si="72"/>
        <v>0</v>
      </c>
      <c r="J54" s="10">
        <f t="shared" si="73"/>
        <v>0</v>
      </c>
      <c r="K54" s="10">
        <f t="shared" si="74"/>
        <v>0</v>
      </c>
      <c r="L54" s="10">
        <f t="shared" si="75"/>
        <v>0</v>
      </c>
      <c r="M54" s="10">
        <f t="shared" si="76"/>
        <v>0</v>
      </c>
      <c r="N54" s="10">
        <f t="shared" si="77"/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0.63742962999999997</v>
      </c>
      <c r="AJ54" s="10">
        <v>0.4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</row>
    <row r="55" spans="1:54" ht="31.5" x14ac:dyDescent="0.25">
      <c r="A55" s="13" t="s">
        <v>74</v>
      </c>
      <c r="B55" s="8" t="s">
        <v>75</v>
      </c>
      <c r="C55" s="13" t="s">
        <v>22</v>
      </c>
      <c r="D55" s="10">
        <f t="shared" ref="D55" si="79">SUM(D56,D57)</f>
        <v>5.4856550000000004E-2</v>
      </c>
      <c r="E55" s="10">
        <f t="shared" ref="E55:BB55" si="80">SUM(E56,E57)</f>
        <v>5.4856550000000004E-2</v>
      </c>
      <c r="F55" s="10">
        <f t="shared" si="80"/>
        <v>0</v>
      </c>
      <c r="G55" s="10">
        <f t="shared" si="80"/>
        <v>0</v>
      </c>
      <c r="H55" s="10">
        <f t="shared" si="80"/>
        <v>0.05</v>
      </c>
      <c r="I55" s="10">
        <f t="shared" si="80"/>
        <v>0</v>
      </c>
      <c r="J55" s="10">
        <f t="shared" si="80"/>
        <v>0</v>
      </c>
      <c r="K55" s="10">
        <f t="shared" si="80"/>
        <v>0</v>
      </c>
      <c r="L55" s="10">
        <f t="shared" si="80"/>
        <v>0</v>
      </c>
      <c r="M55" s="10">
        <f t="shared" si="80"/>
        <v>0</v>
      </c>
      <c r="N55" s="10">
        <f t="shared" si="80"/>
        <v>0</v>
      </c>
      <c r="O55" s="10">
        <f t="shared" si="80"/>
        <v>0</v>
      </c>
      <c r="P55" s="10">
        <f t="shared" si="80"/>
        <v>0</v>
      </c>
      <c r="Q55" s="10">
        <f t="shared" si="80"/>
        <v>0</v>
      </c>
      <c r="R55" s="10">
        <f t="shared" si="80"/>
        <v>0</v>
      </c>
      <c r="S55" s="10">
        <f t="shared" si="80"/>
        <v>0</v>
      </c>
      <c r="T55" s="10">
        <f t="shared" si="80"/>
        <v>0</v>
      </c>
      <c r="U55" s="10">
        <f t="shared" si="80"/>
        <v>0</v>
      </c>
      <c r="V55" s="10">
        <f t="shared" si="80"/>
        <v>0</v>
      </c>
      <c r="W55" s="10">
        <f t="shared" si="80"/>
        <v>0</v>
      </c>
      <c r="X55" s="10">
        <f t="shared" si="80"/>
        <v>0</v>
      </c>
      <c r="Y55" s="10">
        <f t="shared" si="80"/>
        <v>0</v>
      </c>
      <c r="Z55" s="10">
        <f t="shared" si="80"/>
        <v>0</v>
      </c>
      <c r="AA55" s="10">
        <f t="shared" si="80"/>
        <v>0</v>
      </c>
      <c r="AB55" s="10">
        <f t="shared" si="80"/>
        <v>0</v>
      </c>
      <c r="AC55" s="10">
        <f t="shared" si="80"/>
        <v>0</v>
      </c>
      <c r="AD55" s="10">
        <f t="shared" si="80"/>
        <v>0</v>
      </c>
      <c r="AE55" s="10">
        <f t="shared" si="80"/>
        <v>0</v>
      </c>
      <c r="AF55" s="10">
        <f t="shared" si="80"/>
        <v>0</v>
      </c>
      <c r="AG55" s="10">
        <f t="shared" si="80"/>
        <v>0</v>
      </c>
      <c r="AH55" s="10">
        <f t="shared" si="80"/>
        <v>0</v>
      </c>
      <c r="AI55" s="10">
        <f t="shared" si="80"/>
        <v>5.4856550000000004E-2</v>
      </c>
      <c r="AJ55" s="10">
        <f t="shared" si="80"/>
        <v>0</v>
      </c>
      <c r="AK55" s="10">
        <f t="shared" si="80"/>
        <v>0</v>
      </c>
      <c r="AL55" s="10">
        <f t="shared" si="80"/>
        <v>0.05</v>
      </c>
      <c r="AM55" s="10">
        <f t="shared" si="80"/>
        <v>0</v>
      </c>
      <c r="AN55" s="10">
        <f t="shared" si="80"/>
        <v>0</v>
      </c>
      <c r="AO55" s="10">
        <f t="shared" si="80"/>
        <v>0</v>
      </c>
      <c r="AP55" s="10">
        <f t="shared" si="80"/>
        <v>0</v>
      </c>
      <c r="AQ55" s="10">
        <f t="shared" si="80"/>
        <v>0</v>
      </c>
      <c r="AR55" s="10">
        <f t="shared" si="80"/>
        <v>0</v>
      </c>
      <c r="AS55" s="10">
        <f t="shared" si="80"/>
        <v>0</v>
      </c>
      <c r="AT55" s="10">
        <f t="shared" si="80"/>
        <v>0</v>
      </c>
      <c r="AU55" s="10">
        <f t="shared" si="80"/>
        <v>0</v>
      </c>
      <c r="AV55" s="10">
        <f t="shared" si="80"/>
        <v>0</v>
      </c>
      <c r="AW55" s="10">
        <f t="shared" si="80"/>
        <v>0</v>
      </c>
      <c r="AX55" s="10">
        <f t="shared" si="80"/>
        <v>0</v>
      </c>
      <c r="AY55" s="10">
        <f t="shared" si="80"/>
        <v>0</v>
      </c>
      <c r="AZ55" s="10">
        <f t="shared" si="80"/>
        <v>0</v>
      </c>
      <c r="BA55" s="10">
        <f t="shared" si="80"/>
        <v>0</v>
      </c>
      <c r="BB55" s="10">
        <f t="shared" si="80"/>
        <v>0</v>
      </c>
    </row>
    <row r="56" spans="1:54" x14ac:dyDescent="0.25">
      <c r="A56" s="13" t="s">
        <v>76</v>
      </c>
      <c r="B56" s="8" t="s">
        <v>77</v>
      </c>
      <c r="C56" s="13" t="s">
        <v>22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</row>
    <row r="57" spans="1:54" x14ac:dyDescent="0.25">
      <c r="A57" s="13" t="s">
        <v>78</v>
      </c>
      <c r="B57" s="8" t="s">
        <v>79</v>
      </c>
      <c r="C57" s="13" t="s">
        <v>22</v>
      </c>
      <c r="D57" s="10">
        <f>SUM(D58)</f>
        <v>5.4856550000000004E-2</v>
      </c>
      <c r="E57" s="10">
        <f t="shared" ref="E57:BB57" si="81">SUM(E58)</f>
        <v>5.4856550000000004E-2</v>
      </c>
      <c r="F57" s="10">
        <f t="shared" si="81"/>
        <v>0</v>
      </c>
      <c r="G57" s="10">
        <f t="shared" si="81"/>
        <v>0</v>
      </c>
      <c r="H57" s="10">
        <f t="shared" si="81"/>
        <v>0.05</v>
      </c>
      <c r="I57" s="10">
        <f t="shared" si="81"/>
        <v>0</v>
      </c>
      <c r="J57" s="10">
        <f t="shared" si="81"/>
        <v>0</v>
      </c>
      <c r="K57" s="10">
        <f t="shared" si="81"/>
        <v>0</v>
      </c>
      <c r="L57" s="10">
        <f t="shared" si="81"/>
        <v>0</v>
      </c>
      <c r="M57" s="10">
        <f t="shared" si="81"/>
        <v>0</v>
      </c>
      <c r="N57" s="10">
        <f t="shared" si="81"/>
        <v>0</v>
      </c>
      <c r="O57" s="10">
        <f t="shared" si="81"/>
        <v>0</v>
      </c>
      <c r="P57" s="10">
        <f t="shared" si="81"/>
        <v>0</v>
      </c>
      <c r="Q57" s="10">
        <f t="shared" si="81"/>
        <v>0</v>
      </c>
      <c r="R57" s="10">
        <f t="shared" si="81"/>
        <v>0</v>
      </c>
      <c r="S57" s="10">
        <f t="shared" si="81"/>
        <v>0</v>
      </c>
      <c r="T57" s="10">
        <f t="shared" si="81"/>
        <v>0</v>
      </c>
      <c r="U57" s="10">
        <f t="shared" si="81"/>
        <v>0</v>
      </c>
      <c r="V57" s="10">
        <f t="shared" si="81"/>
        <v>0</v>
      </c>
      <c r="W57" s="10">
        <f t="shared" si="81"/>
        <v>0</v>
      </c>
      <c r="X57" s="10">
        <f t="shared" si="81"/>
        <v>0</v>
      </c>
      <c r="Y57" s="10">
        <f t="shared" si="81"/>
        <v>0</v>
      </c>
      <c r="Z57" s="10">
        <f t="shared" si="81"/>
        <v>0</v>
      </c>
      <c r="AA57" s="10">
        <f t="shared" si="81"/>
        <v>0</v>
      </c>
      <c r="AB57" s="10">
        <f t="shared" si="81"/>
        <v>0</v>
      </c>
      <c r="AC57" s="10">
        <f t="shared" si="81"/>
        <v>0</v>
      </c>
      <c r="AD57" s="10">
        <f t="shared" si="81"/>
        <v>0</v>
      </c>
      <c r="AE57" s="10">
        <f t="shared" si="81"/>
        <v>0</v>
      </c>
      <c r="AF57" s="10">
        <f t="shared" si="81"/>
        <v>0</v>
      </c>
      <c r="AG57" s="10">
        <f t="shared" si="81"/>
        <v>0</v>
      </c>
      <c r="AH57" s="10">
        <f t="shared" si="81"/>
        <v>0</v>
      </c>
      <c r="AI57" s="10">
        <f t="shared" si="81"/>
        <v>5.4856550000000004E-2</v>
      </c>
      <c r="AJ57" s="10">
        <f t="shared" si="81"/>
        <v>0</v>
      </c>
      <c r="AK57" s="10">
        <f t="shared" si="81"/>
        <v>0</v>
      </c>
      <c r="AL57" s="10">
        <f t="shared" si="81"/>
        <v>0.05</v>
      </c>
      <c r="AM57" s="10">
        <f t="shared" si="81"/>
        <v>0</v>
      </c>
      <c r="AN57" s="10">
        <f t="shared" si="81"/>
        <v>0</v>
      </c>
      <c r="AO57" s="10">
        <f t="shared" si="81"/>
        <v>0</v>
      </c>
      <c r="AP57" s="10">
        <f t="shared" si="81"/>
        <v>0</v>
      </c>
      <c r="AQ57" s="10">
        <f t="shared" si="81"/>
        <v>0</v>
      </c>
      <c r="AR57" s="10">
        <f t="shared" si="81"/>
        <v>0</v>
      </c>
      <c r="AS57" s="10">
        <f t="shared" si="81"/>
        <v>0</v>
      </c>
      <c r="AT57" s="10">
        <f t="shared" si="81"/>
        <v>0</v>
      </c>
      <c r="AU57" s="10">
        <f t="shared" si="81"/>
        <v>0</v>
      </c>
      <c r="AV57" s="10">
        <f t="shared" si="81"/>
        <v>0</v>
      </c>
      <c r="AW57" s="10">
        <f t="shared" si="81"/>
        <v>0</v>
      </c>
      <c r="AX57" s="10">
        <f t="shared" si="81"/>
        <v>0</v>
      </c>
      <c r="AY57" s="10">
        <f t="shared" si="81"/>
        <v>0</v>
      </c>
      <c r="AZ57" s="10">
        <f t="shared" si="81"/>
        <v>0</v>
      </c>
      <c r="BA57" s="10">
        <f t="shared" si="81"/>
        <v>0</v>
      </c>
      <c r="BB57" s="10">
        <f t="shared" si="81"/>
        <v>0</v>
      </c>
    </row>
    <row r="58" spans="1:54" ht="31.5" x14ac:dyDescent="0.25">
      <c r="A58" s="13" t="s">
        <v>78</v>
      </c>
      <c r="B58" s="8" t="s">
        <v>173</v>
      </c>
      <c r="C58" s="13" t="s">
        <v>174</v>
      </c>
      <c r="D58" s="10">
        <v>5.4856550000000004E-2</v>
      </c>
      <c r="E58" s="10">
        <f>SUM(O58,Y58,AI58,AS58)</f>
        <v>5.4856550000000004E-2</v>
      </c>
      <c r="F58" s="10">
        <f t="shared" ref="F58" si="82">SUM(P58,Z58,AJ58,AT58)</f>
        <v>0</v>
      </c>
      <c r="G58" s="10">
        <f t="shared" ref="G58" si="83">SUM(Q58,AA58,AK58,AU58)</f>
        <v>0</v>
      </c>
      <c r="H58" s="10">
        <f t="shared" ref="H58" si="84">SUM(R58,AB58,AL58,AV58)</f>
        <v>0.05</v>
      </c>
      <c r="I58" s="10">
        <f t="shared" ref="I58" si="85">SUM(S58,AC58,AM58,AW58)</f>
        <v>0</v>
      </c>
      <c r="J58" s="10">
        <f t="shared" ref="J58" si="86">SUM(T58,AD58,AN58,AX58)</f>
        <v>0</v>
      </c>
      <c r="K58" s="10">
        <f t="shared" ref="K58" si="87">SUM(U58,AE58,AO58,AY58)</f>
        <v>0</v>
      </c>
      <c r="L58" s="10">
        <f t="shared" ref="L58" si="88">SUM(V58,AF58,AP58,AZ58)</f>
        <v>0</v>
      </c>
      <c r="M58" s="10">
        <f t="shared" ref="M58" si="89">SUM(W58,AG58,AQ58,BA58)</f>
        <v>0</v>
      </c>
      <c r="N58" s="10">
        <f t="shared" ref="N58" si="90">SUM(X58,AH58,AR58,BB58)</f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5.4856550000000004E-2</v>
      </c>
      <c r="AJ58" s="10">
        <v>0</v>
      </c>
      <c r="AK58" s="10">
        <v>0</v>
      </c>
      <c r="AL58" s="10">
        <v>0.05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</row>
    <row r="59" spans="1:54" x14ac:dyDescent="0.25">
      <c r="A59" s="13" t="s">
        <v>80</v>
      </c>
      <c r="B59" s="8" t="s">
        <v>81</v>
      </c>
      <c r="C59" s="13" t="s">
        <v>22</v>
      </c>
      <c r="D59" s="10">
        <f t="shared" ref="D59" si="91">SUM(D60,D67,D68,D69,D70,D71,D72,D73)</f>
        <v>363.85009102092795</v>
      </c>
      <c r="E59" s="10">
        <f t="shared" ref="E59:BB59" si="92">SUM(E60,E67,E68,E69,E70,E71,E72,E73)</f>
        <v>3.4409295799999997</v>
      </c>
      <c r="F59" s="10">
        <f t="shared" si="92"/>
        <v>0</v>
      </c>
      <c r="G59" s="10">
        <f t="shared" si="92"/>
        <v>0</v>
      </c>
      <c r="H59" s="10">
        <f t="shared" si="92"/>
        <v>0</v>
      </c>
      <c r="I59" s="10">
        <f t="shared" si="92"/>
        <v>0</v>
      </c>
      <c r="J59" s="10">
        <f t="shared" si="92"/>
        <v>0</v>
      </c>
      <c r="K59" s="10">
        <f t="shared" si="92"/>
        <v>0</v>
      </c>
      <c r="L59" s="10">
        <f t="shared" si="92"/>
        <v>247</v>
      </c>
      <c r="M59" s="10">
        <f t="shared" si="92"/>
        <v>0</v>
      </c>
      <c r="N59" s="10">
        <f t="shared" si="92"/>
        <v>7</v>
      </c>
      <c r="O59" s="10">
        <f t="shared" si="92"/>
        <v>0.52261232000000002</v>
      </c>
      <c r="P59" s="10">
        <f t="shared" si="92"/>
        <v>0</v>
      </c>
      <c r="Q59" s="10">
        <f t="shared" si="92"/>
        <v>0</v>
      </c>
      <c r="R59" s="10">
        <f t="shared" si="92"/>
        <v>0</v>
      </c>
      <c r="S59" s="10">
        <f t="shared" si="92"/>
        <v>0</v>
      </c>
      <c r="T59" s="10">
        <f t="shared" si="92"/>
        <v>0</v>
      </c>
      <c r="U59" s="10">
        <f t="shared" si="92"/>
        <v>0</v>
      </c>
      <c r="V59" s="10">
        <f t="shared" si="92"/>
        <v>34</v>
      </c>
      <c r="W59" s="10">
        <f t="shared" si="92"/>
        <v>0</v>
      </c>
      <c r="X59" s="10">
        <f t="shared" si="92"/>
        <v>0</v>
      </c>
      <c r="Y59" s="10">
        <f t="shared" si="92"/>
        <v>0.86337150000000007</v>
      </c>
      <c r="Z59" s="10">
        <f t="shared" si="92"/>
        <v>0</v>
      </c>
      <c r="AA59" s="10">
        <f t="shared" si="92"/>
        <v>0</v>
      </c>
      <c r="AB59" s="10">
        <f t="shared" si="92"/>
        <v>0</v>
      </c>
      <c r="AC59" s="10">
        <f t="shared" si="92"/>
        <v>0</v>
      </c>
      <c r="AD59" s="10">
        <f t="shared" si="92"/>
        <v>0</v>
      </c>
      <c r="AE59" s="10">
        <f t="shared" si="92"/>
        <v>0</v>
      </c>
      <c r="AF59" s="10">
        <f t="shared" si="92"/>
        <v>39</v>
      </c>
      <c r="AG59" s="10">
        <f t="shared" si="92"/>
        <v>0</v>
      </c>
      <c r="AH59" s="10">
        <f t="shared" si="92"/>
        <v>3</v>
      </c>
      <c r="AI59" s="10">
        <f t="shared" si="92"/>
        <v>2.0549457599999998</v>
      </c>
      <c r="AJ59" s="10">
        <f t="shared" si="92"/>
        <v>0</v>
      </c>
      <c r="AK59" s="10">
        <f t="shared" si="92"/>
        <v>0</v>
      </c>
      <c r="AL59" s="10">
        <f t="shared" si="92"/>
        <v>0</v>
      </c>
      <c r="AM59" s="10">
        <f t="shared" si="92"/>
        <v>0</v>
      </c>
      <c r="AN59" s="10">
        <f t="shared" si="92"/>
        <v>0</v>
      </c>
      <c r="AO59" s="10">
        <f t="shared" si="92"/>
        <v>0</v>
      </c>
      <c r="AP59" s="10">
        <f t="shared" si="92"/>
        <v>174</v>
      </c>
      <c r="AQ59" s="10">
        <f t="shared" si="92"/>
        <v>0</v>
      </c>
      <c r="AR59" s="10">
        <f t="shared" si="92"/>
        <v>4</v>
      </c>
      <c r="AS59" s="10">
        <f t="shared" si="92"/>
        <v>0</v>
      </c>
      <c r="AT59" s="10">
        <f t="shared" si="92"/>
        <v>0</v>
      </c>
      <c r="AU59" s="10">
        <f t="shared" si="92"/>
        <v>0</v>
      </c>
      <c r="AV59" s="10">
        <f t="shared" si="92"/>
        <v>0</v>
      </c>
      <c r="AW59" s="10">
        <f t="shared" si="92"/>
        <v>0</v>
      </c>
      <c r="AX59" s="10">
        <f t="shared" si="92"/>
        <v>0</v>
      </c>
      <c r="AY59" s="10">
        <f t="shared" si="92"/>
        <v>0</v>
      </c>
      <c r="AZ59" s="10">
        <f t="shared" si="92"/>
        <v>0</v>
      </c>
      <c r="BA59" s="10">
        <f t="shared" si="92"/>
        <v>0</v>
      </c>
      <c r="BB59" s="10">
        <f t="shared" si="92"/>
        <v>0</v>
      </c>
    </row>
    <row r="60" spans="1:54" x14ac:dyDescent="0.25">
      <c r="A60" s="13" t="s">
        <v>82</v>
      </c>
      <c r="B60" s="8" t="s">
        <v>83</v>
      </c>
      <c r="C60" s="13" t="s">
        <v>22</v>
      </c>
      <c r="D60" s="10">
        <f>SUM(D61:D66)</f>
        <v>363.85009102092795</v>
      </c>
      <c r="E60" s="10">
        <f t="shared" ref="E60:BB60" si="93">SUM(E61:E66)</f>
        <v>3.4409295799999997</v>
      </c>
      <c r="F60" s="10">
        <f t="shared" si="93"/>
        <v>0</v>
      </c>
      <c r="G60" s="10">
        <f t="shared" si="93"/>
        <v>0</v>
      </c>
      <c r="H60" s="10">
        <f t="shared" si="93"/>
        <v>0</v>
      </c>
      <c r="I60" s="10">
        <f t="shared" si="93"/>
        <v>0</v>
      </c>
      <c r="J60" s="10">
        <f t="shared" si="93"/>
        <v>0</v>
      </c>
      <c r="K60" s="10">
        <f t="shared" si="93"/>
        <v>0</v>
      </c>
      <c r="L60" s="10">
        <f t="shared" si="93"/>
        <v>247</v>
      </c>
      <c r="M60" s="10">
        <f t="shared" si="93"/>
        <v>0</v>
      </c>
      <c r="N60" s="10">
        <f t="shared" si="93"/>
        <v>7</v>
      </c>
      <c r="O60" s="10">
        <f t="shared" si="93"/>
        <v>0.52261232000000002</v>
      </c>
      <c r="P60" s="10">
        <f t="shared" si="93"/>
        <v>0</v>
      </c>
      <c r="Q60" s="10">
        <f t="shared" si="93"/>
        <v>0</v>
      </c>
      <c r="R60" s="10">
        <f t="shared" si="93"/>
        <v>0</v>
      </c>
      <c r="S60" s="10">
        <f t="shared" si="93"/>
        <v>0</v>
      </c>
      <c r="T60" s="10">
        <f t="shared" si="93"/>
        <v>0</v>
      </c>
      <c r="U60" s="10">
        <f t="shared" si="93"/>
        <v>0</v>
      </c>
      <c r="V60" s="10">
        <f t="shared" si="93"/>
        <v>34</v>
      </c>
      <c r="W60" s="10">
        <f t="shared" si="93"/>
        <v>0</v>
      </c>
      <c r="X60" s="10">
        <f t="shared" si="93"/>
        <v>0</v>
      </c>
      <c r="Y60" s="10">
        <f t="shared" si="93"/>
        <v>0.86337150000000007</v>
      </c>
      <c r="Z60" s="10">
        <f t="shared" si="93"/>
        <v>0</v>
      </c>
      <c r="AA60" s="10">
        <f t="shared" si="93"/>
        <v>0</v>
      </c>
      <c r="AB60" s="10">
        <f t="shared" si="93"/>
        <v>0</v>
      </c>
      <c r="AC60" s="10">
        <f t="shared" si="93"/>
        <v>0</v>
      </c>
      <c r="AD60" s="10">
        <f t="shared" si="93"/>
        <v>0</v>
      </c>
      <c r="AE60" s="10">
        <f t="shared" si="93"/>
        <v>0</v>
      </c>
      <c r="AF60" s="10">
        <f t="shared" si="93"/>
        <v>39</v>
      </c>
      <c r="AG60" s="10">
        <f t="shared" si="93"/>
        <v>0</v>
      </c>
      <c r="AH60" s="10">
        <f t="shared" si="93"/>
        <v>3</v>
      </c>
      <c r="AI60" s="10">
        <f t="shared" si="93"/>
        <v>2.0549457599999998</v>
      </c>
      <c r="AJ60" s="10">
        <f t="shared" si="93"/>
        <v>0</v>
      </c>
      <c r="AK60" s="10">
        <f t="shared" si="93"/>
        <v>0</v>
      </c>
      <c r="AL60" s="10">
        <f t="shared" si="93"/>
        <v>0</v>
      </c>
      <c r="AM60" s="10">
        <f t="shared" si="93"/>
        <v>0</v>
      </c>
      <c r="AN60" s="10">
        <f t="shared" si="93"/>
        <v>0</v>
      </c>
      <c r="AO60" s="10">
        <f t="shared" si="93"/>
        <v>0</v>
      </c>
      <c r="AP60" s="10">
        <f t="shared" si="93"/>
        <v>174</v>
      </c>
      <c r="AQ60" s="10">
        <f t="shared" si="93"/>
        <v>0</v>
      </c>
      <c r="AR60" s="10">
        <f t="shared" si="93"/>
        <v>4</v>
      </c>
      <c r="AS60" s="10">
        <f t="shared" si="93"/>
        <v>0</v>
      </c>
      <c r="AT60" s="10">
        <f t="shared" si="93"/>
        <v>0</v>
      </c>
      <c r="AU60" s="10">
        <f t="shared" si="93"/>
        <v>0</v>
      </c>
      <c r="AV60" s="10">
        <f t="shared" si="93"/>
        <v>0</v>
      </c>
      <c r="AW60" s="10">
        <f t="shared" si="93"/>
        <v>0</v>
      </c>
      <c r="AX60" s="10">
        <f t="shared" si="93"/>
        <v>0</v>
      </c>
      <c r="AY60" s="10">
        <f t="shared" si="93"/>
        <v>0</v>
      </c>
      <c r="AZ60" s="10">
        <f t="shared" si="93"/>
        <v>0</v>
      </c>
      <c r="BA60" s="10">
        <f t="shared" si="93"/>
        <v>0</v>
      </c>
      <c r="BB60" s="10">
        <f t="shared" si="93"/>
        <v>0</v>
      </c>
    </row>
    <row r="61" spans="1:54" ht="47.25" x14ac:dyDescent="0.25">
      <c r="A61" s="13" t="s">
        <v>82</v>
      </c>
      <c r="B61" s="8" t="s">
        <v>129</v>
      </c>
      <c r="C61" s="13" t="s">
        <v>130</v>
      </c>
      <c r="D61" s="10">
        <v>11.719140843678534</v>
      </c>
      <c r="E61" s="10">
        <f>SUM(O61,Y61,AI61,AS61)</f>
        <v>0.35599730000000002</v>
      </c>
      <c r="F61" s="10">
        <f t="shared" ref="F61" si="94">SUM(P61,Z61,AJ61,AT61)</f>
        <v>0</v>
      </c>
      <c r="G61" s="10">
        <f t="shared" ref="G61" si="95">SUM(Q61,AA61,AK61,AU61)</f>
        <v>0</v>
      </c>
      <c r="H61" s="10">
        <f t="shared" ref="H61" si="96">SUM(R61,AB61,AL61,AV61)</f>
        <v>0</v>
      </c>
      <c r="I61" s="10">
        <f t="shared" ref="I61" si="97">SUM(S61,AC61,AM61,AW61)</f>
        <v>0</v>
      </c>
      <c r="J61" s="10">
        <f t="shared" ref="J61" si="98">SUM(T61,AD61,AN61,AX61)</f>
        <v>0</v>
      </c>
      <c r="K61" s="10">
        <f t="shared" ref="K61" si="99">SUM(U61,AE61,AO61,AY61)</f>
        <v>0</v>
      </c>
      <c r="L61" s="10">
        <f t="shared" ref="L61" si="100">SUM(V61,AF61,AP61,AZ61)</f>
        <v>56</v>
      </c>
      <c r="M61" s="10">
        <f t="shared" ref="M61" si="101">SUM(W61,AG61,AQ61,BA61)</f>
        <v>0</v>
      </c>
      <c r="N61" s="10">
        <f t="shared" ref="N61" si="102">SUM(X61,AH61,AR61,BB61)</f>
        <v>0</v>
      </c>
      <c r="O61" s="10">
        <v>1.7179999999999997E-2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1</v>
      </c>
      <c r="W61" s="10">
        <v>0</v>
      </c>
      <c r="X61" s="10">
        <v>0</v>
      </c>
      <c r="Y61" s="10">
        <v>2.2173999999999996E-2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1</v>
      </c>
      <c r="AG61" s="10">
        <v>0</v>
      </c>
      <c r="AH61" s="10">
        <v>0</v>
      </c>
      <c r="AI61" s="10">
        <v>0.31664330000000002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54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</row>
    <row r="62" spans="1:54" ht="47.25" x14ac:dyDescent="0.25">
      <c r="A62" s="13" t="s">
        <v>82</v>
      </c>
      <c r="B62" s="8" t="s">
        <v>131</v>
      </c>
      <c r="C62" s="13" t="s">
        <v>132</v>
      </c>
      <c r="D62" s="10">
        <v>30.274185717237089</v>
      </c>
      <c r="E62" s="10">
        <f t="shared" ref="E61:E65" si="103">SUM(O62,Y62,AI62,AS62)</f>
        <v>1.0213308833333332</v>
      </c>
      <c r="F62" s="10">
        <f t="shared" ref="F61:F66" si="104">SUM(P62,Z62,AJ62,AT62)</f>
        <v>0</v>
      </c>
      <c r="G62" s="10">
        <f t="shared" ref="G61:G66" si="105">SUM(Q62,AA62,AK62,AU62)</f>
        <v>0</v>
      </c>
      <c r="H62" s="10">
        <f t="shared" ref="H61:H66" si="106">SUM(R62,AB62,AL62,AV62)</f>
        <v>0</v>
      </c>
      <c r="I62" s="10">
        <f t="shared" ref="I61:I66" si="107">SUM(S62,AC62,AM62,AW62)</f>
        <v>0</v>
      </c>
      <c r="J62" s="10">
        <f t="shared" ref="J61:J66" si="108">SUM(T62,AD62,AN62,AX62)</f>
        <v>0</v>
      </c>
      <c r="K62" s="10">
        <f t="shared" ref="K61:K66" si="109">SUM(U62,AE62,AO62,AY62)</f>
        <v>0</v>
      </c>
      <c r="L62" s="10">
        <f t="shared" ref="L61:L66" si="110">SUM(V62,AF62,AP62,AZ62)</f>
        <v>96</v>
      </c>
      <c r="M62" s="10">
        <f t="shared" ref="M61:M66" si="111">SUM(W62,AG62,AQ62,BA62)</f>
        <v>0</v>
      </c>
      <c r="N62" s="10">
        <f t="shared" ref="N61:N66" si="112">SUM(X62,AH62,AR62,BB62)</f>
        <v>0</v>
      </c>
      <c r="O62" s="10">
        <v>0.19295999999999999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12</v>
      </c>
      <c r="W62" s="10">
        <v>0</v>
      </c>
      <c r="X62" s="10">
        <v>0</v>
      </c>
      <c r="Y62" s="10">
        <v>0.19398333333333331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16</v>
      </c>
      <c r="AG62" s="10">
        <v>0</v>
      </c>
      <c r="AH62" s="10">
        <v>0</v>
      </c>
      <c r="AI62" s="10">
        <v>0.63438754999999991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68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</row>
    <row r="63" spans="1:54" ht="47.25" x14ac:dyDescent="0.25">
      <c r="A63" s="13" t="s">
        <v>82</v>
      </c>
      <c r="B63" s="8" t="s">
        <v>133</v>
      </c>
      <c r="C63" s="13" t="s">
        <v>134</v>
      </c>
      <c r="D63" s="10">
        <v>0.59592844118527655</v>
      </c>
      <c r="E63" s="10">
        <f t="shared" si="103"/>
        <v>4.5237059999999996E-2</v>
      </c>
      <c r="F63" s="10">
        <f t="shared" si="104"/>
        <v>0</v>
      </c>
      <c r="G63" s="10">
        <f t="shared" si="105"/>
        <v>0</v>
      </c>
      <c r="H63" s="10">
        <f t="shared" si="106"/>
        <v>0</v>
      </c>
      <c r="I63" s="10">
        <f t="shared" si="107"/>
        <v>0</v>
      </c>
      <c r="J63" s="10">
        <f t="shared" si="108"/>
        <v>0</v>
      </c>
      <c r="K63" s="10">
        <f t="shared" si="109"/>
        <v>0</v>
      </c>
      <c r="L63" s="10">
        <f t="shared" si="110"/>
        <v>1</v>
      </c>
      <c r="M63" s="10">
        <f t="shared" si="111"/>
        <v>0</v>
      </c>
      <c r="N63" s="10">
        <f t="shared" si="112"/>
        <v>7</v>
      </c>
      <c r="O63" s="10">
        <v>6.6389999999999999E-3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1</v>
      </c>
      <c r="W63" s="10">
        <v>0</v>
      </c>
      <c r="X63" s="10">
        <v>0</v>
      </c>
      <c r="Y63" s="10">
        <v>1.983E-2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3</v>
      </c>
      <c r="AI63" s="10">
        <v>1.876806E-2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4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</row>
    <row r="64" spans="1:54" ht="47.25" x14ac:dyDescent="0.25">
      <c r="A64" s="13" t="s">
        <v>82</v>
      </c>
      <c r="B64" s="8" t="s">
        <v>135</v>
      </c>
      <c r="C64" s="13" t="s">
        <v>136</v>
      </c>
      <c r="D64" s="10">
        <v>246.04384603139627</v>
      </c>
      <c r="E64" s="10">
        <f t="shared" si="103"/>
        <v>1.2185429366666667</v>
      </c>
      <c r="F64" s="10">
        <f t="shared" si="104"/>
        <v>0</v>
      </c>
      <c r="G64" s="10">
        <f t="shared" si="105"/>
        <v>0</v>
      </c>
      <c r="H64" s="10">
        <f t="shared" si="106"/>
        <v>0</v>
      </c>
      <c r="I64" s="10">
        <f t="shared" si="107"/>
        <v>0</v>
      </c>
      <c r="J64" s="10">
        <f t="shared" si="108"/>
        <v>0</v>
      </c>
      <c r="K64" s="10">
        <f t="shared" si="109"/>
        <v>0</v>
      </c>
      <c r="L64" s="10">
        <f t="shared" si="110"/>
        <v>62</v>
      </c>
      <c r="M64" s="10">
        <f t="shared" si="111"/>
        <v>0</v>
      </c>
      <c r="N64" s="10">
        <f t="shared" si="112"/>
        <v>0</v>
      </c>
      <c r="O64" s="10">
        <v>0.13628446999999999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11</v>
      </c>
      <c r="W64" s="10">
        <v>0</v>
      </c>
      <c r="X64" s="10">
        <v>0</v>
      </c>
      <c r="Y64" s="10">
        <v>0.62738416666666674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22</v>
      </c>
      <c r="AG64" s="10">
        <v>0</v>
      </c>
      <c r="AH64" s="10">
        <v>0</v>
      </c>
      <c r="AI64" s="10">
        <v>0.45487430000000006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29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</row>
    <row r="65" spans="1:54" ht="47.25" x14ac:dyDescent="0.25">
      <c r="A65" s="13" t="s">
        <v>82</v>
      </c>
      <c r="B65" s="8" t="s">
        <v>137</v>
      </c>
      <c r="C65" s="13" t="s">
        <v>138</v>
      </c>
      <c r="D65" s="10">
        <v>75.187771267430776</v>
      </c>
      <c r="E65" s="10">
        <f t="shared" si="103"/>
        <v>0.77060267999999998</v>
      </c>
      <c r="F65" s="10">
        <f t="shared" si="104"/>
        <v>0</v>
      </c>
      <c r="G65" s="10">
        <f t="shared" si="105"/>
        <v>0</v>
      </c>
      <c r="H65" s="10">
        <f t="shared" si="106"/>
        <v>0</v>
      </c>
      <c r="I65" s="10">
        <f t="shared" si="107"/>
        <v>0</v>
      </c>
      <c r="J65" s="10">
        <f t="shared" si="108"/>
        <v>0</v>
      </c>
      <c r="K65" s="10">
        <f t="shared" si="109"/>
        <v>0</v>
      </c>
      <c r="L65" s="10">
        <f t="shared" si="110"/>
        <v>30</v>
      </c>
      <c r="M65" s="10">
        <f t="shared" si="111"/>
        <v>0</v>
      </c>
      <c r="N65" s="10">
        <f t="shared" si="112"/>
        <v>0</v>
      </c>
      <c r="O65" s="10">
        <v>0.16954885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9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0.60105383000000001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21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</row>
    <row r="66" spans="1:54" ht="47.25" x14ac:dyDescent="0.25">
      <c r="A66" s="13" t="s">
        <v>82</v>
      </c>
      <c r="B66" s="8" t="s">
        <v>175</v>
      </c>
      <c r="C66" s="13" t="s">
        <v>176</v>
      </c>
      <c r="D66" s="10">
        <v>2.921872E-2</v>
      </c>
      <c r="E66" s="10">
        <f>SUM(O66,Y66,AI66,AS66)</f>
        <v>2.921872E-2</v>
      </c>
      <c r="F66" s="10">
        <f t="shared" si="104"/>
        <v>0</v>
      </c>
      <c r="G66" s="10">
        <f t="shared" si="105"/>
        <v>0</v>
      </c>
      <c r="H66" s="10">
        <f t="shared" si="106"/>
        <v>0</v>
      </c>
      <c r="I66" s="10">
        <f t="shared" si="107"/>
        <v>0</v>
      </c>
      <c r="J66" s="10">
        <f t="shared" si="108"/>
        <v>0</v>
      </c>
      <c r="K66" s="10">
        <f t="shared" si="109"/>
        <v>0</v>
      </c>
      <c r="L66" s="10">
        <f t="shared" si="110"/>
        <v>2</v>
      </c>
      <c r="M66" s="10">
        <f t="shared" si="111"/>
        <v>0</v>
      </c>
      <c r="N66" s="10">
        <f t="shared" si="112"/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2.921872E-2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2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</row>
    <row r="67" spans="1:54" x14ac:dyDescent="0.25">
      <c r="A67" s="13" t="s">
        <v>84</v>
      </c>
      <c r="B67" s="8" t="s">
        <v>85</v>
      </c>
      <c r="C67" s="13" t="s">
        <v>22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</row>
    <row r="68" spans="1:54" x14ac:dyDescent="0.25">
      <c r="A68" s="13" t="s">
        <v>86</v>
      </c>
      <c r="B68" s="8" t="s">
        <v>87</v>
      </c>
      <c r="C68" s="13" t="s">
        <v>22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</row>
    <row r="69" spans="1:54" x14ac:dyDescent="0.25">
      <c r="A69" s="13" t="s">
        <v>88</v>
      </c>
      <c r="B69" s="8" t="s">
        <v>89</v>
      </c>
      <c r="C69" s="13" t="s">
        <v>22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</row>
    <row r="70" spans="1:54" ht="31.5" x14ac:dyDescent="0.25">
      <c r="A70" s="13" t="s">
        <v>90</v>
      </c>
      <c r="B70" s="8" t="s">
        <v>91</v>
      </c>
      <c r="C70" s="13" t="s">
        <v>22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</row>
    <row r="71" spans="1:54" ht="31.5" x14ac:dyDescent="0.25">
      <c r="A71" s="13" t="s">
        <v>92</v>
      </c>
      <c r="B71" s="8" t="s">
        <v>93</v>
      </c>
      <c r="C71" s="13" t="s">
        <v>22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</row>
    <row r="72" spans="1:54" ht="31.5" x14ac:dyDescent="0.25">
      <c r="A72" s="13" t="s">
        <v>94</v>
      </c>
      <c r="B72" s="8" t="s">
        <v>95</v>
      </c>
      <c r="C72" s="13" t="s">
        <v>22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</row>
    <row r="73" spans="1:54" ht="31.5" x14ac:dyDescent="0.25">
      <c r="A73" s="13" t="s">
        <v>96</v>
      </c>
      <c r="B73" s="8" t="s">
        <v>97</v>
      </c>
      <c r="C73" s="13" t="s">
        <v>22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</row>
    <row r="74" spans="1:54" ht="31.5" x14ac:dyDescent="0.25">
      <c r="A74" s="13" t="s">
        <v>98</v>
      </c>
      <c r="B74" s="8" t="s">
        <v>99</v>
      </c>
      <c r="C74" s="13" t="s">
        <v>22</v>
      </c>
      <c r="D74" s="10">
        <f t="shared" ref="D74" si="113">SUM(D75,D76)</f>
        <v>0</v>
      </c>
      <c r="E74" s="10">
        <f t="shared" ref="E74:BB74" si="114">SUM(E75,E76)</f>
        <v>0</v>
      </c>
      <c r="F74" s="10">
        <f t="shared" si="114"/>
        <v>0</v>
      </c>
      <c r="G74" s="10">
        <f t="shared" si="114"/>
        <v>0</v>
      </c>
      <c r="H74" s="10">
        <f t="shared" si="114"/>
        <v>0</v>
      </c>
      <c r="I74" s="10">
        <f t="shared" si="114"/>
        <v>0</v>
      </c>
      <c r="J74" s="10">
        <f t="shared" si="114"/>
        <v>0</v>
      </c>
      <c r="K74" s="10">
        <f t="shared" si="114"/>
        <v>0</v>
      </c>
      <c r="L74" s="10">
        <f t="shared" si="114"/>
        <v>0</v>
      </c>
      <c r="M74" s="10">
        <f t="shared" si="114"/>
        <v>0</v>
      </c>
      <c r="N74" s="10">
        <f t="shared" si="114"/>
        <v>0</v>
      </c>
      <c r="O74" s="10">
        <f t="shared" si="114"/>
        <v>0</v>
      </c>
      <c r="P74" s="10">
        <f t="shared" si="114"/>
        <v>0</v>
      </c>
      <c r="Q74" s="10">
        <f t="shared" si="114"/>
        <v>0</v>
      </c>
      <c r="R74" s="10">
        <f t="shared" si="114"/>
        <v>0</v>
      </c>
      <c r="S74" s="10">
        <f t="shared" si="114"/>
        <v>0</v>
      </c>
      <c r="T74" s="10">
        <f t="shared" si="114"/>
        <v>0</v>
      </c>
      <c r="U74" s="10">
        <f t="shared" si="114"/>
        <v>0</v>
      </c>
      <c r="V74" s="10">
        <f t="shared" si="114"/>
        <v>0</v>
      </c>
      <c r="W74" s="10">
        <f t="shared" si="114"/>
        <v>0</v>
      </c>
      <c r="X74" s="10">
        <f t="shared" si="114"/>
        <v>0</v>
      </c>
      <c r="Y74" s="10">
        <f t="shared" si="114"/>
        <v>0</v>
      </c>
      <c r="Z74" s="10">
        <f t="shared" si="114"/>
        <v>0</v>
      </c>
      <c r="AA74" s="10">
        <f t="shared" si="114"/>
        <v>0</v>
      </c>
      <c r="AB74" s="10">
        <f t="shared" si="114"/>
        <v>0</v>
      </c>
      <c r="AC74" s="10">
        <f t="shared" si="114"/>
        <v>0</v>
      </c>
      <c r="AD74" s="10">
        <f t="shared" si="114"/>
        <v>0</v>
      </c>
      <c r="AE74" s="10">
        <f t="shared" si="114"/>
        <v>0</v>
      </c>
      <c r="AF74" s="10">
        <f t="shared" si="114"/>
        <v>0</v>
      </c>
      <c r="AG74" s="10">
        <f t="shared" si="114"/>
        <v>0</v>
      </c>
      <c r="AH74" s="10">
        <f t="shared" si="114"/>
        <v>0</v>
      </c>
      <c r="AI74" s="10">
        <f t="shared" si="114"/>
        <v>0</v>
      </c>
      <c r="AJ74" s="10">
        <f t="shared" si="114"/>
        <v>0</v>
      </c>
      <c r="AK74" s="10">
        <f t="shared" si="114"/>
        <v>0</v>
      </c>
      <c r="AL74" s="10">
        <f t="shared" si="114"/>
        <v>0</v>
      </c>
      <c r="AM74" s="10">
        <f t="shared" si="114"/>
        <v>0</v>
      </c>
      <c r="AN74" s="10">
        <f t="shared" si="114"/>
        <v>0</v>
      </c>
      <c r="AO74" s="10">
        <f t="shared" si="114"/>
        <v>0</v>
      </c>
      <c r="AP74" s="10">
        <f t="shared" si="114"/>
        <v>0</v>
      </c>
      <c r="AQ74" s="10">
        <f t="shared" si="114"/>
        <v>0</v>
      </c>
      <c r="AR74" s="10">
        <f t="shared" si="114"/>
        <v>0</v>
      </c>
      <c r="AS74" s="10">
        <f t="shared" si="114"/>
        <v>0</v>
      </c>
      <c r="AT74" s="10">
        <f t="shared" si="114"/>
        <v>0</v>
      </c>
      <c r="AU74" s="10">
        <f t="shared" si="114"/>
        <v>0</v>
      </c>
      <c r="AV74" s="10">
        <f t="shared" si="114"/>
        <v>0</v>
      </c>
      <c r="AW74" s="10">
        <f t="shared" si="114"/>
        <v>0</v>
      </c>
      <c r="AX74" s="10">
        <f t="shared" si="114"/>
        <v>0</v>
      </c>
      <c r="AY74" s="10">
        <f t="shared" si="114"/>
        <v>0</v>
      </c>
      <c r="AZ74" s="10">
        <f t="shared" si="114"/>
        <v>0</v>
      </c>
      <c r="BA74" s="10">
        <f t="shared" si="114"/>
        <v>0</v>
      </c>
      <c r="BB74" s="10">
        <f t="shared" si="114"/>
        <v>0</v>
      </c>
    </row>
    <row r="75" spans="1:54" x14ac:dyDescent="0.25">
      <c r="A75" s="13" t="s">
        <v>100</v>
      </c>
      <c r="B75" s="8" t="s">
        <v>101</v>
      </c>
      <c r="C75" s="13" t="s">
        <v>22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</row>
    <row r="76" spans="1:54" ht="31.5" x14ac:dyDescent="0.25">
      <c r="A76" s="13" t="s">
        <v>102</v>
      </c>
      <c r="B76" s="8" t="s">
        <v>103</v>
      </c>
      <c r="C76" s="13" t="s">
        <v>22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</row>
    <row r="77" spans="1:54" ht="31.5" x14ac:dyDescent="0.25">
      <c r="A77" s="13" t="s">
        <v>104</v>
      </c>
      <c r="B77" s="8" t="s">
        <v>105</v>
      </c>
      <c r="C77" s="13" t="s">
        <v>22</v>
      </c>
      <c r="D77" s="10">
        <f t="shared" ref="D77" si="115">SUM(D78,D79)</f>
        <v>0</v>
      </c>
      <c r="E77" s="10">
        <f t="shared" ref="E77:BB77" si="116">SUM(E78,E79)</f>
        <v>0</v>
      </c>
      <c r="F77" s="10">
        <f t="shared" si="116"/>
        <v>0</v>
      </c>
      <c r="G77" s="10">
        <f t="shared" si="116"/>
        <v>0</v>
      </c>
      <c r="H77" s="10">
        <f t="shared" si="116"/>
        <v>0</v>
      </c>
      <c r="I77" s="10">
        <f t="shared" si="116"/>
        <v>0</v>
      </c>
      <c r="J77" s="10">
        <f t="shared" si="116"/>
        <v>0</v>
      </c>
      <c r="K77" s="10">
        <f t="shared" si="116"/>
        <v>0</v>
      </c>
      <c r="L77" s="10">
        <f t="shared" si="116"/>
        <v>0</v>
      </c>
      <c r="M77" s="10">
        <f t="shared" si="116"/>
        <v>0</v>
      </c>
      <c r="N77" s="10">
        <f t="shared" si="116"/>
        <v>0</v>
      </c>
      <c r="O77" s="10">
        <f t="shared" si="116"/>
        <v>0</v>
      </c>
      <c r="P77" s="10">
        <f t="shared" si="116"/>
        <v>0</v>
      </c>
      <c r="Q77" s="10">
        <f t="shared" si="116"/>
        <v>0</v>
      </c>
      <c r="R77" s="10">
        <f t="shared" si="116"/>
        <v>0</v>
      </c>
      <c r="S77" s="10">
        <f t="shared" si="116"/>
        <v>0</v>
      </c>
      <c r="T77" s="10">
        <f t="shared" si="116"/>
        <v>0</v>
      </c>
      <c r="U77" s="10">
        <f t="shared" si="116"/>
        <v>0</v>
      </c>
      <c r="V77" s="10">
        <f t="shared" si="116"/>
        <v>0</v>
      </c>
      <c r="W77" s="10">
        <f t="shared" si="116"/>
        <v>0</v>
      </c>
      <c r="X77" s="10">
        <f t="shared" si="116"/>
        <v>0</v>
      </c>
      <c r="Y77" s="10">
        <f t="shared" si="116"/>
        <v>0</v>
      </c>
      <c r="Z77" s="10">
        <f t="shared" si="116"/>
        <v>0</v>
      </c>
      <c r="AA77" s="10">
        <f t="shared" si="116"/>
        <v>0</v>
      </c>
      <c r="AB77" s="10">
        <f t="shared" si="116"/>
        <v>0</v>
      </c>
      <c r="AC77" s="10">
        <f t="shared" si="116"/>
        <v>0</v>
      </c>
      <c r="AD77" s="10">
        <f t="shared" si="116"/>
        <v>0</v>
      </c>
      <c r="AE77" s="10">
        <f t="shared" si="116"/>
        <v>0</v>
      </c>
      <c r="AF77" s="10">
        <f t="shared" si="116"/>
        <v>0</v>
      </c>
      <c r="AG77" s="10">
        <f t="shared" si="116"/>
        <v>0</v>
      </c>
      <c r="AH77" s="10">
        <f t="shared" si="116"/>
        <v>0</v>
      </c>
      <c r="AI77" s="10">
        <f t="shared" si="116"/>
        <v>0</v>
      </c>
      <c r="AJ77" s="10">
        <f t="shared" si="116"/>
        <v>0</v>
      </c>
      <c r="AK77" s="10">
        <f t="shared" si="116"/>
        <v>0</v>
      </c>
      <c r="AL77" s="10">
        <f t="shared" si="116"/>
        <v>0</v>
      </c>
      <c r="AM77" s="10">
        <f t="shared" si="116"/>
        <v>0</v>
      </c>
      <c r="AN77" s="10">
        <f t="shared" si="116"/>
        <v>0</v>
      </c>
      <c r="AO77" s="10">
        <f t="shared" si="116"/>
        <v>0</v>
      </c>
      <c r="AP77" s="10">
        <f t="shared" si="116"/>
        <v>0</v>
      </c>
      <c r="AQ77" s="10">
        <f t="shared" si="116"/>
        <v>0</v>
      </c>
      <c r="AR77" s="10">
        <f t="shared" si="116"/>
        <v>0</v>
      </c>
      <c r="AS77" s="10">
        <f t="shared" si="116"/>
        <v>0</v>
      </c>
      <c r="AT77" s="10">
        <f t="shared" si="116"/>
        <v>0</v>
      </c>
      <c r="AU77" s="10">
        <f t="shared" si="116"/>
        <v>0</v>
      </c>
      <c r="AV77" s="10">
        <f t="shared" si="116"/>
        <v>0</v>
      </c>
      <c r="AW77" s="10">
        <f t="shared" si="116"/>
        <v>0</v>
      </c>
      <c r="AX77" s="10">
        <f t="shared" si="116"/>
        <v>0</v>
      </c>
      <c r="AY77" s="10">
        <f t="shared" si="116"/>
        <v>0</v>
      </c>
      <c r="AZ77" s="10">
        <f t="shared" si="116"/>
        <v>0</v>
      </c>
      <c r="BA77" s="10">
        <f t="shared" si="116"/>
        <v>0</v>
      </c>
      <c r="BB77" s="10">
        <f t="shared" si="116"/>
        <v>0</v>
      </c>
    </row>
    <row r="78" spans="1:54" ht="31.5" x14ac:dyDescent="0.25">
      <c r="A78" s="13" t="s">
        <v>106</v>
      </c>
      <c r="B78" s="8" t="s">
        <v>107</v>
      </c>
      <c r="C78" s="13" t="s">
        <v>22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</row>
    <row r="79" spans="1:54" ht="31.5" x14ac:dyDescent="0.25">
      <c r="A79" s="13" t="s">
        <v>108</v>
      </c>
      <c r="B79" s="8" t="s">
        <v>109</v>
      </c>
      <c r="C79" s="13" t="s">
        <v>22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</row>
    <row r="80" spans="1:54" x14ac:dyDescent="0.25">
      <c r="A80" s="13" t="s">
        <v>110</v>
      </c>
      <c r="B80" s="8" t="s">
        <v>111</v>
      </c>
      <c r="C80" s="13" t="s">
        <v>22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</row>
    <row r="81" spans="1:54" ht="31.5" x14ac:dyDescent="0.25">
      <c r="A81" s="13" t="s">
        <v>112</v>
      </c>
      <c r="B81" s="8" t="s">
        <v>113</v>
      </c>
      <c r="C81" s="13" t="s">
        <v>22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</row>
    <row r="82" spans="1:54" x14ac:dyDescent="0.25">
      <c r="A82" s="13" t="s">
        <v>114</v>
      </c>
      <c r="B82" s="8" t="s">
        <v>115</v>
      </c>
      <c r="C82" s="13" t="s">
        <v>22</v>
      </c>
      <c r="D82" s="10">
        <f t="shared" ref="D82" si="117">SUM(D83:D102)</f>
        <v>24.301717858</v>
      </c>
      <c r="E82" s="10">
        <f t="shared" ref="E82:BB82" si="118">SUM(E83:E102)</f>
        <v>34.689302439999999</v>
      </c>
      <c r="F82" s="10">
        <f t="shared" si="118"/>
        <v>0</v>
      </c>
      <c r="G82" s="10">
        <f t="shared" si="118"/>
        <v>0</v>
      </c>
      <c r="H82" s="10">
        <f t="shared" si="118"/>
        <v>0</v>
      </c>
      <c r="I82" s="10">
        <f t="shared" si="118"/>
        <v>0</v>
      </c>
      <c r="J82" s="10">
        <f t="shared" si="118"/>
        <v>0</v>
      </c>
      <c r="K82" s="10">
        <f t="shared" si="118"/>
        <v>0</v>
      </c>
      <c r="L82" s="10">
        <f t="shared" si="118"/>
        <v>0</v>
      </c>
      <c r="M82" s="10">
        <f t="shared" si="118"/>
        <v>0</v>
      </c>
      <c r="N82" s="10">
        <f t="shared" si="118"/>
        <v>23</v>
      </c>
      <c r="O82" s="10">
        <f t="shared" si="118"/>
        <v>3.6</v>
      </c>
      <c r="P82" s="10">
        <f t="shared" si="118"/>
        <v>0</v>
      </c>
      <c r="Q82" s="10">
        <f t="shared" si="118"/>
        <v>0</v>
      </c>
      <c r="R82" s="10">
        <f t="shared" si="118"/>
        <v>0</v>
      </c>
      <c r="S82" s="10">
        <f t="shared" si="118"/>
        <v>0</v>
      </c>
      <c r="T82" s="10">
        <f t="shared" si="118"/>
        <v>0</v>
      </c>
      <c r="U82" s="10">
        <f t="shared" si="118"/>
        <v>0</v>
      </c>
      <c r="V82" s="10">
        <f t="shared" si="118"/>
        <v>0</v>
      </c>
      <c r="W82" s="10">
        <f t="shared" si="118"/>
        <v>0</v>
      </c>
      <c r="X82" s="10">
        <f t="shared" si="118"/>
        <v>1</v>
      </c>
      <c r="Y82" s="10">
        <f t="shared" si="118"/>
        <v>18.018000000000001</v>
      </c>
      <c r="Z82" s="10">
        <f t="shared" si="118"/>
        <v>0</v>
      </c>
      <c r="AA82" s="10">
        <f t="shared" si="118"/>
        <v>0</v>
      </c>
      <c r="AB82" s="10">
        <f t="shared" si="118"/>
        <v>0</v>
      </c>
      <c r="AC82" s="10">
        <f t="shared" si="118"/>
        <v>0</v>
      </c>
      <c r="AD82" s="10">
        <f t="shared" si="118"/>
        <v>0</v>
      </c>
      <c r="AE82" s="10">
        <f t="shared" si="118"/>
        <v>0</v>
      </c>
      <c r="AF82" s="10">
        <f t="shared" si="118"/>
        <v>0</v>
      </c>
      <c r="AG82" s="10">
        <f t="shared" si="118"/>
        <v>0</v>
      </c>
      <c r="AH82" s="10">
        <f t="shared" si="118"/>
        <v>6</v>
      </c>
      <c r="AI82" s="10">
        <f t="shared" si="118"/>
        <v>13.07130244</v>
      </c>
      <c r="AJ82" s="10">
        <f t="shared" si="118"/>
        <v>0</v>
      </c>
      <c r="AK82" s="10">
        <f t="shared" si="118"/>
        <v>0</v>
      </c>
      <c r="AL82" s="10">
        <f t="shared" si="118"/>
        <v>0</v>
      </c>
      <c r="AM82" s="10">
        <f t="shared" si="118"/>
        <v>0</v>
      </c>
      <c r="AN82" s="10">
        <f t="shared" si="118"/>
        <v>0</v>
      </c>
      <c r="AO82" s="10">
        <f t="shared" si="118"/>
        <v>0</v>
      </c>
      <c r="AP82" s="10">
        <f t="shared" si="118"/>
        <v>0</v>
      </c>
      <c r="AQ82" s="10">
        <f t="shared" si="118"/>
        <v>0</v>
      </c>
      <c r="AR82" s="10">
        <f t="shared" si="118"/>
        <v>16</v>
      </c>
      <c r="AS82" s="10">
        <f t="shared" si="118"/>
        <v>0</v>
      </c>
      <c r="AT82" s="10">
        <f t="shared" si="118"/>
        <v>0</v>
      </c>
      <c r="AU82" s="10">
        <f t="shared" si="118"/>
        <v>0</v>
      </c>
      <c r="AV82" s="10">
        <f t="shared" si="118"/>
        <v>0</v>
      </c>
      <c r="AW82" s="10">
        <f t="shared" si="118"/>
        <v>0</v>
      </c>
      <c r="AX82" s="10">
        <f t="shared" si="118"/>
        <v>0</v>
      </c>
      <c r="AY82" s="10">
        <f t="shared" si="118"/>
        <v>0</v>
      </c>
      <c r="AZ82" s="10">
        <f t="shared" si="118"/>
        <v>0</v>
      </c>
      <c r="BA82" s="10">
        <f t="shared" si="118"/>
        <v>0</v>
      </c>
      <c r="BB82" s="10">
        <f t="shared" si="118"/>
        <v>0</v>
      </c>
    </row>
    <row r="83" spans="1:54" x14ac:dyDescent="0.25">
      <c r="A83" s="13" t="s">
        <v>114</v>
      </c>
      <c r="B83" s="8" t="s">
        <v>139</v>
      </c>
      <c r="C83" s="13" t="s">
        <v>140</v>
      </c>
      <c r="D83" s="10" t="s">
        <v>116</v>
      </c>
      <c r="E83" s="10">
        <f t="shared" ref="E83:E102" si="119">SUM(O83,Y83,AI83,AS83)</f>
        <v>0</v>
      </c>
      <c r="F83" s="10">
        <f t="shared" ref="F83:F102" si="120">SUM(P83,Z83,AJ83,AT83)</f>
        <v>0</v>
      </c>
      <c r="G83" s="10">
        <f t="shared" ref="G83:G102" si="121">SUM(Q83,AA83,AK83,AU83)</f>
        <v>0</v>
      </c>
      <c r="H83" s="10">
        <f t="shared" ref="H83:H102" si="122">SUM(R83,AB83,AL83,AV83)</f>
        <v>0</v>
      </c>
      <c r="I83" s="10">
        <f t="shared" ref="I83:I102" si="123">SUM(S83,AC83,AM83,AW83)</f>
        <v>0</v>
      </c>
      <c r="J83" s="10">
        <f t="shared" ref="J83:J102" si="124">SUM(T83,AD83,AN83,AX83)</f>
        <v>0</v>
      </c>
      <c r="K83" s="10">
        <f t="shared" ref="K83:K102" si="125">SUM(U83,AE83,AO83,AY83)</f>
        <v>0</v>
      </c>
      <c r="L83" s="10">
        <f t="shared" ref="L83:L102" si="126">SUM(V83,AF83,AP83,AZ83)</f>
        <v>0</v>
      </c>
      <c r="M83" s="10">
        <f t="shared" ref="M83:M102" si="127">SUM(W83,AG83,AQ83,BA83)</f>
        <v>0</v>
      </c>
      <c r="N83" s="10">
        <f t="shared" ref="N83:N102" si="128">SUM(X83,AH83,AR83,BB83)</f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</row>
    <row r="84" spans="1:54" x14ac:dyDescent="0.25">
      <c r="A84" s="13" t="s">
        <v>114</v>
      </c>
      <c r="B84" s="8" t="s">
        <v>141</v>
      </c>
      <c r="C84" s="13" t="s">
        <v>142</v>
      </c>
      <c r="D84" s="10" t="s">
        <v>116</v>
      </c>
      <c r="E84" s="10">
        <f t="shared" si="119"/>
        <v>0</v>
      </c>
      <c r="F84" s="10">
        <f t="shared" si="120"/>
        <v>0</v>
      </c>
      <c r="G84" s="10">
        <f t="shared" si="121"/>
        <v>0</v>
      </c>
      <c r="H84" s="10">
        <f t="shared" si="122"/>
        <v>0</v>
      </c>
      <c r="I84" s="10">
        <f t="shared" si="123"/>
        <v>0</v>
      </c>
      <c r="J84" s="10">
        <f t="shared" si="124"/>
        <v>0</v>
      </c>
      <c r="K84" s="10">
        <f t="shared" si="125"/>
        <v>0</v>
      </c>
      <c r="L84" s="10">
        <f t="shared" si="126"/>
        <v>0</v>
      </c>
      <c r="M84" s="10">
        <f t="shared" si="127"/>
        <v>0</v>
      </c>
      <c r="N84" s="10">
        <f t="shared" si="128"/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</row>
    <row r="85" spans="1:54" x14ac:dyDescent="0.25">
      <c r="A85" s="13" t="s">
        <v>114</v>
      </c>
      <c r="B85" s="8" t="s">
        <v>145</v>
      </c>
      <c r="C85" s="13" t="s">
        <v>146</v>
      </c>
      <c r="D85" s="10" t="s">
        <v>116</v>
      </c>
      <c r="E85" s="10">
        <f t="shared" ref="E85:E101" si="129">SUM(O85,Y85,AI85,AS85)</f>
        <v>0.79299999999999993</v>
      </c>
      <c r="F85" s="10">
        <f t="shared" ref="F85:F101" si="130">SUM(P85,Z85,AJ85,AT85)</f>
        <v>0</v>
      </c>
      <c r="G85" s="10">
        <f t="shared" ref="G85:G101" si="131">SUM(Q85,AA85,AK85,AU85)</f>
        <v>0</v>
      </c>
      <c r="H85" s="10">
        <f t="shared" ref="H85:H101" si="132">SUM(R85,AB85,AL85,AV85)</f>
        <v>0</v>
      </c>
      <c r="I85" s="10">
        <f t="shared" ref="I85:I101" si="133">SUM(S85,AC85,AM85,AW85)</f>
        <v>0</v>
      </c>
      <c r="J85" s="10">
        <f t="shared" ref="J85:J101" si="134">SUM(T85,AD85,AN85,AX85)</f>
        <v>0</v>
      </c>
      <c r="K85" s="10">
        <f t="shared" ref="K85:K101" si="135">SUM(U85,AE85,AO85,AY85)</f>
        <v>0</v>
      </c>
      <c r="L85" s="10">
        <f t="shared" ref="L85:L101" si="136">SUM(V85,AF85,AP85,AZ85)</f>
        <v>0</v>
      </c>
      <c r="M85" s="10">
        <f t="shared" ref="M85:M101" si="137">SUM(W85,AG85,AQ85,BA85)</f>
        <v>0</v>
      </c>
      <c r="N85" s="10">
        <f t="shared" ref="N85:N101" si="138">SUM(X85,AH85,AR85,BB85)</f>
        <v>1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0.79299999999999993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1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</row>
    <row r="86" spans="1:54" x14ac:dyDescent="0.25">
      <c r="A86" s="13" t="s">
        <v>114</v>
      </c>
      <c r="B86" s="8" t="s">
        <v>147</v>
      </c>
      <c r="C86" s="13" t="s">
        <v>148</v>
      </c>
      <c r="D86" s="10" t="s">
        <v>116</v>
      </c>
      <c r="E86" s="10">
        <f t="shared" si="129"/>
        <v>0.10666666666666667</v>
      </c>
      <c r="F86" s="10">
        <f t="shared" si="130"/>
        <v>0</v>
      </c>
      <c r="G86" s="10">
        <f t="shared" si="131"/>
        <v>0</v>
      </c>
      <c r="H86" s="10">
        <f t="shared" si="132"/>
        <v>0</v>
      </c>
      <c r="I86" s="10">
        <f t="shared" si="133"/>
        <v>0</v>
      </c>
      <c r="J86" s="10">
        <f t="shared" si="134"/>
        <v>0</v>
      </c>
      <c r="K86" s="10">
        <f t="shared" si="135"/>
        <v>0</v>
      </c>
      <c r="L86" s="10">
        <f t="shared" si="136"/>
        <v>0</v>
      </c>
      <c r="M86" s="10">
        <f t="shared" si="137"/>
        <v>0</v>
      </c>
      <c r="N86" s="10">
        <f t="shared" si="138"/>
        <v>1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0.10666666666666667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1</v>
      </c>
      <c r="AI86" s="10">
        <v>0</v>
      </c>
      <c r="AJ86" s="10">
        <v>0</v>
      </c>
      <c r="AK86" s="10">
        <v>0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</row>
    <row r="87" spans="1:54" x14ac:dyDescent="0.25">
      <c r="A87" s="13" t="s">
        <v>114</v>
      </c>
      <c r="B87" s="8" t="s">
        <v>149</v>
      </c>
      <c r="C87" s="13" t="s">
        <v>150</v>
      </c>
      <c r="D87" s="10" t="s">
        <v>116</v>
      </c>
      <c r="E87" s="10">
        <f t="shared" si="129"/>
        <v>0</v>
      </c>
      <c r="F87" s="10">
        <f t="shared" si="130"/>
        <v>0</v>
      </c>
      <c r="G87" s="10">
        <f t="shared" si="131"/>
        <v>0</v>
      </c>
      <c r="H87" s="10">
        <f t="shared" si="132"/>
        <v>0</v>
      </c>
      <c r="I87" s="10">
        <f t="shared" si="133"/>
        <v>0</v>
      </c>
      <c r="J87" s="10">
        <f t="shared" si="134"/>
        <v>0</v>
      </c>
      <c r="K87" s="10">
        <f t="shared" si="135"/>
        <v>0</v>
      </c>
      <c r="L87" s="10">
        <f t="shared" si="136"/>
        <v>0</v>
      </c>
      <c r="M87" s="10">
        <f t="shared" si="137"/>
        <v>0</v>
      </c>
      <c r="N87" s="10">
        <f t="shared" si="138"/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</row>
    <row r="88" spans="1:54" x14ac:dyDescent="0.25">
      <c r="A88" s="13" t="s">
        <v>114</v>
      </c>
      <c r="B88" s="8" t="s">
        <v>151</v>
      </c>
      <c r="C88" s="13" t="s">
        <v>152</v>
      </c>
      <c r="D88" s="10" t="s">
        <v>116</v>
      </c>
      <c r="E88" s="10">
        <f t="shared" si="129"/>
        <v>6.9925000000000006</v>
      </c>
      <c r="F88" s="10">
        <f t="shared" si="130"/>
        <v>0</v>
      </c>
      <c r="G88" s="10">
        <f t="shared" si="131"/>
        <v>0</v>
      </c>
      <c r="H88" s="10">
        <f t="shared" si="132"/>
        <v>0</v>
      </c>
      <c r="I88" s="10">
        <f t="shared" si="133"/>
        <v>0</v>
      </c>
      <c r="J88" s="10">
        <f t="shared" si="134"/>
        <v>0</v>
      </c>
      <c r="K88" s="10">
        <f t="shared" si="135"/>
        <v>0</v>
      </c>
      <c r="L88" s="10">
        <f t="shared" si="136"/>
        <v>0</v>
      </c>
      <c r="M88" s="10">
        <f t="shared" si="137"/>
        <v>0</v>
      </c>
      <c r="N88" s="10">
        <f t="shared" si="138"/>
        <v>1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6.9925000000000006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1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</row>
    <row r="89" spans="1:54" x14ac:dyDescent="0.25">
      <c r="A89" s="13" t="s">
        <v>114</v>
      </c>
      <c r="B89" s="8" t="s">
        <v>153</v>
      </c>
      <c r="C89" s="13" t="s">
        <v>154</v>
      </c>
      <c r="D89" s="10" t="s">
        <v>116</v>
      </c>
      <c r="E89" s="10">
        <f t="shared" si="129"/>
        <v>1.5833333333333333</v>
      </c>
      <c r="F89" s="10">
        <f t="shared" si="130"/>
        <v>0</v>
      </c>
      <c r="G89" s="10">
        <f t="shared" si="131"/>
        <v>0</v>
      </c>
      <c r="H89" s="10">
        <f t="shared" si="132"/>
        <v>0</v>
      </c>
      <c r="I89" s="10">
        <f t="shared" si="133"/>
        <v>0</v>
      </c>
      <c r="J89" s="10">
        <f t="shared" si="134"/>
        <v>0</v>
      </c>
      <c r="K89" s="10">
        <f t="shared" si="135"/>
        <v>0</v>
      </c>
      <c r="L89" s="10">
        <f t="shared" si="136"/>
        <v>0</v>
      </c>
      <c r="M89" s="10">
        <f t="shared" si="137"/>
        <v>0</v>
      </c>
      <c r="N89" s="10">
        <f t="shared" si="138"/>
        <v>2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1.5833333333333333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2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</row>
    <row r="90" spans="1:54" x14ac:dyDescent="0.25">
      <c r="A90" s="13" t="s">
        <v>114</v>
      </c>
      <c r="B90" s="8" t="s">
        <v>155</v>
      </c>
      <c r="C90" s="13" t="s">
        <v>156</v>
      </c>
      <c r="D90" s="10" t="s">
        <v>116</v>
      </c>
      <c r="E90" s="10">
        <f t="shared" si="129"/>
        <v>8.5424999999999986</v>
      </c>
      <c r="F90" s="10">
        <f t="shared" si="130"/>
        <v>0</v>
      </c>
      <c r="G90" s="10">
        <f t="shared" si="131"/>
        <v>0</v>
      </c>
      <c r="H90" s="10">
        <f t="shared" si="132"/>
        <v>0</v>
      </c>
      <c r="I90" s="10">
        <f t="shared" si="133"/>
        <v>0</v>
      </c>
      <c r="J90" s="10">
        <f t="shared" si="134"/>
        <v>0</v>
      </c>
      <c r="K90" s="10">
        <f t="shared" si="135"/>
        <v>0</v>
      </c>
      <c r="L90" s="10">
        <f t="shared" si="136"/>
        <v>0</v>
      </c>
      <c r="M90" s="10">
        <f t="shared" si="137"/>
        <v>0</v>
      </c>
      <c r="N90" s="10">
        <f t="shared" si="138"/>
        <v>1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8.5424999999999986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1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</row>
    <row r="91" spans="1:54" x14ac:dyDescent="0.25">
      <c r="A91" s="13" t="s">
        <v>114</v>
      </c>
      <c r="B91" s="8" t="s">
        <v>177</v>
      </c>
      <c r="C91" s="13" t="s">
        <v>178</v>
      </c>
      <c r="D91" s="10">
        <v>0.46</v>
      </c>
      <c r="E91" s="10">
        <f t="shared" si="129"/>
        <v>0.46</v>
      </c>
      <c r="F91" s="10">
        <f t="shared" si="130"/>
        <v>0</v>
      </c>
      <c r="G91" s="10">
        <f t="shared" si="131"/>
        <v>0</v>
      </c>
      <c r="H91" s="10">
        <f t="shared" si="132"/>
        <v>0</v>
      </c>
      <c r="I91" s="10">
        <f t="shared" si="133"/>
        <v>0</v>
      </c>
      <c r="J91" s="10">
        <f t="shared" si="134"/>
        <v>0</v>
      </c>
      <c r="K91" s="10">
        <f t="shared" si="135"/>
        <v>0</v>
      </c>
      <c r="L91" s="10">
        <f t="shared" si="136"/>
        <v>0</v>
      </c>
      <c r="M91" s="10">
        <f t="shared" si="137"/>
        <v>0</v>
      </c>
      <c r="N91" s="10">
        <f t="shared" si="138"/>
        <v>1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0.46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1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</row>
    <row r="92" spans="1:54" x14ac:dyDescent="0.25">
      <c r="A92" s="13" t="s">
        <v>114</v>
      </c>
      <c r="B92" s="8" t="s">
        <v>179</v>
      </c>
      <c r="C92" s="13" t="s">
        <v>180</v>
      </c>
      <c r="D92" s="10">
        <v>2.5583333399999995</v>
      </c>
      <c r="E92" s="10">
        <f t="shared" si="129"/>
        <v>2.5583333399999995</v>
      </c>
      <c r="F92" s="10">
        <f t="shared" si="130"/>
        <v>0</v>
      </c>
      <c r="G92" s="10">
        <f t="shared" si="131"/>
        <v>0</v>
      </c>
      <c r="H92" s="10">
        <f t="shared" si="132"/>
        <v>0</v>
      </c>
      <c r="I92" s="10">
        <f t="shared" si="133"/>
        <v>0</v>
      </c>
      <c r="J92" s="10">
        <f t="shared" si="134"/>
        <v>0</v>
      </c>
      <c r="K92" s="10">
        <f t="shared" si="135"/>
        <v>0</v>
      </c>
      <c r="L92" s="10">
        <f t="shared" si="136"/>
        <v>0</v>
      </c>
      <c r="M92" s="10">
        <f t="shared" si="137"/>
        <v>0</v>
      </c>
      <c r="N92" s="10">
        <f t="shared" si="138"/>
        <v>2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2.5583333399999995</v>
      </c>
      <c r="AJ92" s="10">
        <v>0</v>
      </c>
      <c r="AK92" s="10">
        <v>0</v>
      </c>
      <c r="AL92" s="10">
        <v>0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2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</row>
    <row r="93" spans="1:54" x14ac:dyDescent="0.25">
      <c r="A93" s="13" t="s">
        <v>114</v>
      </c>
      <c r="B93" s="8" t="s">
        <v>181</v>
      </c>
      <c r="C93" s="13" t="s">
        <v>182</v>
      </c>
      <c r="D93" s="10">
        <v>1.9861136669999999</v>
      </c>
      <c r="E93" s="10">
        <f t="shared" si="129"/>
        <v>0.31072420000000001</v>
      </c>
      <c r="F93" s="10">
        <f t="shared" si="130"/>
        <v>0</v>
      </c>
      <c r="G93" s="10">
        <f t="shared" si="131"/>
        <v>0</v>
      </c>
      <c r="H93" s="10">
        <f t="shared" si="132"/>
        <v>0</v>
      </c>
      <c r="I93" s="10">
        <f t="shared" si="133"/>
        <v>0</v>
      </c>
      <c r="J93" s="10">
        <f t="shared" si="134"/>
        <v>0</v>
      </c>
      <c r="K93" s="10">
        <f t="shared" si="135"/>
        <v>0</v>
      </c>
      <c r="L93" s="10">
        <f t="shared" si="136"/>
        <v>0</v>
      </c>
      <c r="M93" s="10">
        <f t="shared" si="137"/>
        <v>0</v>
      </c>
      <c r="N93" s="10">
        <f t="shared" si="138"/>
        <v>2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0.31072420000000001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2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</row>
    <row r="94" spans="1:54" x14ac:dyDescent="0.25">
      <c r="A94" s="13" t="s">
        <v>114</v>
      </c>
      <c r="B94" s="8" t="s">
        <v>183</v>
      </c>
      <c r="C94" s="13" t="s">
        <v>184</v>
      </c>
      <c r="D94" s="10">
        <v>8.6252925569999999</v>
      </c>
      <c r="E94" s="10">
        <f t="shared" si="129"/>
        <v>1.2791666699999997</v>
      </c>
      <c r="F94" s="10">
        <f t="shared" si="130"/>
        <v>0</v>
      </c>
      <c r="G94" s="10">
        <f t="shared" si="131"/>
        <v>0</v>
      </c>
      <c r="H94" s="10">
        <f t="shared" si="132"/>
        <v>0</v>
      </c>
      <c r="I94" s="10">
        <f t="shared" si="133"/>
        <v>0</v>
      </c>
      <c r="J94" s="10">
        <f t="shared" si="134"/>
        <v>0</v>
      </c>
      <c r="K94" s="10">
        <f t="shared" si="135"/>
        <v>0</v>
      </c>
      <c r="L94" s="10">
        <f t="shared" si="136"/>
        <v>0</v>
      </c>
      <c r="M94" s="10">
        <f t="shared" si="137"/>
        <v>0</v>
      </c>
      <c r="N94" s="10">
        <f t="shared" si="138"/>
        <v>1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1.2791666699999997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1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</row>
    <row r="95" spans="1:54" ht="78.75" x14ac:dyDescent="0.25">
      <c r="A95" s="13" t="s">
        <v>114</v>
      </c>
      <c r="B95" s="8" t="s">
        <v>185</v>
      </c>
      <c r="C95" s="13" t="s">
        <v>186</v>
      </c>
      <c r="D95" s="10">
        <v>2.5583333330000002</v>
      </c>
      <c r="E95" s="10">
        <f t="shared" si="129"/>
        <v>2.5583333399999995</v>
      </c>
      <c r="F95" s="10">
        <f t="shared" si="130"/>
        <v>0</v>
      </c>
      <c r="G95" s="10">
        <f t="shared" si="131"/>
        <v>0</v>
      </c>
      <c r="H95" s="10">
        <f t="shared" si="132"/>
        <v>0</v>
      </c>
      <c r="I95" s="10">
        <f t="shared" si="133"/>
        <v>0</v>
      </c>
      <c r="J95" s="10">
        <f t="shared" si="134"/>
        <v>0</v>
      </c>
      <c r="K95" s="10">
        <f t="shared" si="135"/>
        <v>0</v>
      </c>
      <c r="L95" s="10">
        <f t="shared" si="136"/>
        <v>0</v>
      </c>
      <c r="M95" s="10">
        <f t="shared" si="137"/>
        <v>0</v>
      </c>
      <c r="N95" s="10">
        <f t="shared" si="138"/>
        <v>2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2.5583333399999995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2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</row>
    <row r="96" spans="1:54" x14ac:dyDescent="0.25">
      <c r="A96" s="13" t="s">
        <v>114</v>
      </c>
      <c r="B96" s="8" t="s">
        <v>187</v>
      </c>
      <c r="C96" s="13" t="s">
        <v>188</v>
      </c>
      <c r="D96" s="10">
        <v>3.5046978750000002</v>
      </c>
      <c r="E96" s="10">
        <f t="shared" si="129"/>
        <v>2.253825</v>
      </c>
      <c r="F96" s="10">
        <f t="shared" si="130"/>
        <v>0</v>
      </c>
      <c r="G96" s="10">
        <f t="shared" si="131"/>
        <v>0</v>
      </c>
      <c r="H96" s="10">
        <f t="shared" si="132"/>
        <v>0</v>
      </c>
      <c r="I96" s="10">
        <f t="shared" si="133"/>
        <v>0</v>
      </c>
      <c r="J96" s="10">
        <f t="shared" si="134"/>
        <v>0</v>
      </c>
      <c r="K96" s="10">
        <f t="shared" si="135"/>
        <v>0</v>
      </c>
      <c r="L96" s="10">
        <f t="shared" si="136"/>
        <v>0</v>
      </c>
      <c r="M96" s="10">
        <f t="shared" si="137"/>
        <v>0</v>
      </c>
      <c r="N96" s="10">
        <f t="shared" si="138"/>
        <v>2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2.253825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2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</row>
    <row r="97" spans="1:54" x14ac:dyDescent="0.25">
      <c r="A97" s="13" t="s">
        <v>114</v>
      </c>
      <c r="B97" s="8" t="s">
        <v>177</v>
      </c>
      <c r="C97" s="13" t="s">
        <v>189</v>
      </c>
      <c r="D97" s="10">
        <v>0.46</v>
      </c>
      <c r="E97" s="10">
        <f t="shared" si="129"/>
        <v>0.46</v>
      </c>
      <c r="F97" s="10">
        <f t="shared" si="130"/>
        <v>0</v>
      </c>
      <c r="G97" s="10">
        <f t="shared" si="131"/>
        <v>0</v>
      </c>
      <c r="H97" s="10">
        <f t="shared" si="132"/>
        <v>0</v>
      </c>
      <c r="I97" s="10">
        <f t="shared" si="133"/>
        <v>0</v>
      </c>
      <c r="J97" s="10">
        <f t="shared" si="134"/>
        <v>0</v>
      </c>
      <c r="K97" s="10">
        <f t="shared" si="135"/>
        <v>0</v>
      </c>
      <c r="L97" s="10">
        <f t="shared" si="136"/>
        <v>0</v>
      </c>
      <c r="M97" s="10">
        <f t="shared" si="137"/>
        <v>0</v>
      </c>
      <c r="N97" s="10">
        <f t="shared" si="138"/>
        <v>1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0.46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1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</row>
    <row r="98" spans="1:54" x14ac:dyDescent="0.25">
      <c r="A98" s="13" t="s">
        <v>114</v>
      </c>
      <c r="B98" s="8" t="s">
        <v>190</v>
      </c>
      <c r="C98" s="13" t="s">
        <v>191</v>
      </c>
      <c r="D98" s="10">
        <v>0.49959999999999999</v>
      </c>
      <c r="E98" s="10">
        <f t="shared" si="129"/>
        <v>0.49959999999999993</v>
      </c>
      <c r="F98" s="10">
        <f t="shared" si="130"/>
        <v>0</v>
      </c>
      <c r="G98" s="10">
        <f t="shared" si="131"/>
        <v>0</v>
      </c>
      <c r="H98" s="10">
        <f t="shared" si="132"/>
        <v>0</v>
      </c>
      <c r="I98" s="10">
        <f t="shared" si="133"/>
        <v>0</v>
      </c>
      <c r="J98" s="10">
        <f t="shared" si="134"/>
        <v>0</v>
      </c>
      <c r="K98" s="10">
        <f t="shared" si="135"/>
        <v>0</v>
      </c>
      <c r="L98" s="10">
        <f t="shared" si="136"/>
        <v>0</v>
      </c>
      <c r="M98" s="10">
        <f t="shared" si="137"/>
        <v>0</v>
      </c>
      <c r="N98" s="10">
        <f t="shared" si="138"/>
        <v>1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0.49959999999999993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1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</row>
    <row r="99" spans="1:54" x14ac:dyDescent="0.25">
      <c r="A99" s="13" t="s">
        <v>114</v>
      </c>
      <c r="B99" s="8" t="s">
        <v>192</v>
      </c>
      <c r="C99" s="13" t="s">
        <v>193</v>
      </c>
      <c r="D99" s="10">
        <v>1.2791666699999997</v>
      </c>
      <c r="E99" s="10">
        <f t="shared" si="129"/>
        <v>1.2791666699999997</v>
      </c>
      <c r="F99" s="10">
        <f t="shared" si="130"/>
        <v>0</v>
      </c>
      <c r="G99" s="10">
        <f t="shared" si="131"/>
        <v>0</v>
      </c>
      <c r="H99" s="10">
        <f t="shared" si="132"/>
        <v>0</v>
      </c>
      <c r="I99" s="10">
        <f t="shared" si="133"/>
        <v>0</v>
      </c>
      <c r="J99" s="10">
        <f t="shared" si="134"/>
        <v>0</v>
      </c>
      <c r="K99" s="10">
        <f t="shared" si="135"/>
        <v>0</v>
      </c>
      <c r="L99" s="10">
        <f t="shared" si="136"/>
        <v>0</v>
      </c>
      <c r="M99" s="10">
        <f t="shared" si="137"/>
        <v>0</v>
      </c>
      <c r="N99" s="10">
        <f t="shared" si="138"/>
        <v>1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1.2791666699999997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1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</row>
    <row r="100" spans="1:54" x14ac:dyDescent="0.25">
      <c r="A100" s="13" t="s">
        <v>114</v>
      </c>
      <c r="B100" s="8" t="s">
        <v>194</v>
      </c>
      <c r="C100" s="13" t="s">
        <v>195</v>
      </c>
      <c r="D100" s="10">
        <v>1.4120695830000001</v>
      </c>
      <c r="E100" s="10">
        <f t="shared" si="129"/>
        <v>0.45404211999999994</v>
      </c>
      <c r="F100" s="10">
        <f t="shared" si="130"/>
        <v>0</v>
      </c>
      <c r="G100" s="10">
        <f t="shared" si="131"/>
        <v>0</v>
      </c>
      <c r="H100" s="10">
        <f t="shared" si="132"/>
        <v>0</v>
      </c>
      <c r="I100" s="10">
        <f t="shared" si="133"/>
        <v>0</v>
      </c>
      <c r="J100" s="10">
        <f t="shared" si="134"/>
        <v>0</v>
      </c>
      <c r="K100" s="10">
        <f t="shared" si="135"/>
        <v>0</v>
      </c>
      <c r="L100" s="10">
        <f t="shared" si="136"/>
        <v>0</v>
      </c>
      <c r="M100" s="10">
        <f t="shared" si="137"/>
        <v>0</v>
      </c>
      <c r="N100" s="10">
        <f t="shared" si="138"/>
        <v>2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0.45404211999999994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2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</row>
    <row r="101" spans="1:54" ht="31.5" x14ac:dyDescent="0.25">
      <c r="A101" s="13" t="s">
        <v>114</v>
      </c>
      <c r="B101" s="8" t="s">
        <v>196</v>
      </c>
      <c r="C101" s="13" t="s">
        <v>197</v>
      </c>
      <c r="D101" s="10">
        <v>0.958110833</v>
      </c>
      <c r="E101" s="10">
        <f t="shared" si="129"/>
        <v>0.95811109999999999</v>
      </c>
      <c r="F101" s="10">
        <f t="shared" si="130"/>
        <v>0</v>
      </c>
      <c r="G101" s="10">
        <f t="shared" si="131"/>
        <v>0</v>
      </c>
      <c r="H101" s="10">
        <f t="shared" si="132"/>
        <v>0</v>
      </c>
      <c r="I101" s="10">
        <f t="shared" si="133"/>
        <v>0</v>
      </c>
      <c r="J101" s="10">
        <f t="shared" si="134"/>
        <v>0</v>
      </c>
      <c r="K101" s="10">
        <f t="shared" si="135"/>
        <v>0</v>
      </c>
      <c r="L101" s="10">
        <f t="shared" si="136"/>
        <v>0</v>
      </c>
      <c r="M101" s="10">
        <f t="shared" si="137"/>
        <v>0</v>
      </c>
      <c r="N101" s="10">
        <f t="shared" si="138"/>
        <v>1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0.95811109999999999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1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</row>
    <row r="102" spans="1:54" x14ac:dyDescent="0.25">
      <c r="A102" s="13" t="s">
        <v>114</v>
      </c>
      <c r="B102" s="8" t="s">
        <v>143</v>
      </c>
      <c r="C102" s="13" t="s">
        <v>144</v>
      </c>
      <c r="D102" s="10" t="s">
        <v>116</v>
      </c>
      <c r="E102" s="10">
        <f t="shared" si="119"/>
        <v>3.6</v>
      </c>
      <c r="F102" s="10">
        <f t="shared" si="120"/>
        <v>0</v>
      </c>
      <c r="G102" s="10">
        <f t="shared" si="121"/>
        <v>0</v>
      </c>
      <c r="H102" s="10">
        <f t="shared" si="122"/>
        <v>0</v>
      </c>
      <c r="I102" s="10">
        <f t="shared" si="123"/>
        <v>0</v>
      </c>
      <c r="J102" s="10">
        <f t="shared" si="124"/>
        <v>0</v>
      </c>
      <c r="K102" s="10">
        <f t="shared" si="125"/>
        <v>0</v>
      </c>
      <c r="L102" s="10">
        <f t="shared" si="126"/>
        <v>0</v>
      </c>
      <c r="M102" s="10">
        <f t="shared" si="127"/>
        <v>0</v>
      </c>
      <c r="N102" s="10">
        <f t="shared" si="128"/>
        <v>1</v>
      </c>
      <c r="O102" s="10">
        <v>3.6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1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>МРСК Урала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Асташова Наталья Вадимовна</dc:creator>
  <cp:lastModifiedBy>Евгения Игоревна</cp:lastModifiedBy>
  <dcterms:created xsi:type="dcterms:W3CDTF">2023-11-03T02:20:43Z</dcterms:created>
  <dcterms:modified xsi:type="dcterms:W3CDTF">2024-11-14T06:29:18Z</dcterms:modified>
</cp:coreProperties>
</file>