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I0331_1025902545767\"/>
    </mc:Choice>
  </mc:AlternateContent>
  <xr:revisionPtr revIDLastSave="0" documentId="13_ncr:1_{46C31EB9-C422-4163-A3C6-A2C3DE57DD68}" xr6:coauthVersionLast="47" xr6:coauthVersionMax="47" xr10:uidLastSave="{00000000-0000-0000-0000-000000000000}"/>
  <bookViews>
    <workbookView xWindow="915" yWindow="2340" windowWidth="27885" windowHeight="13170" xr2:uid="{00000000-000D-0000-FFFF-FFFF00000000}"/>
  </bookViews>
  <sheets>
    <sheet name="Форма 1" sheetId="1" r:id="rId1"/>
  </sheets>
  <definedNames>
    <definedName name="_xlnm._FilterDatabase" localSheetId="0" hidden="1">'Форма 1'!$A$18:$AH$88</definedName>
    <definedName name="Z_24BC595B_0233_4A09_910A_9DF66C221720_.wvu.FilterData" localSheetId="0" hidden="1">'Форма 1'!$A$18:$Q$18</definedName>
    <definedName name="Z_24BC595B_0233_4A09_910A_9DF66C221720_.wvu.PrintTitles" localSheetId="0" hidden="1">'Форма 1'!$15:$18</definedName>
    <definedName name="Z_28588E9A_0C8D_4352_B118_6F788DE18C5D_.wvu.FilterData" localSheetId="0" hidden="1">'Форма 1'!$A$18:$Q$18</definedName>
    <definedName name="Z_4A5B94D6_7607_478B_A3ED_0A294D4543D2_.wvu.FilterData" localSheetId="0" hidden="1">'Форма 1'!$A$18:$Q$18</definedName>
    <definedName name="Z_50165CEB_3024_4328_A8D9_A2B106373FA3_.wvu.FilterData" localSheetId="0" hidden="1">'Форма 1'!$A$18:$Q$18</definedName>
    <definedName name="Z_6EE5F9FE_AA39_40D8_9C8C_57916BC320CA_.wvu.FilterData" localSheetId="0" hidden="1">'Форма 1'!$A$18:$Q$18</definedName>
    <definedName name="Z_730255B2_3CEB_4A0C_81E3_493BD2A0E04D_.wvu.FilterData" localSheetId="0" hidden="1">'Форма 1'!$A$18:$Q$18</definedName>
    <definedName name="Z_7F8DB2F7_5646_4799_9518_70C1AAE46C41_.wvu.FilterData" localSheetId="0" hidden="1">'Форма 1'!$A$18:$Q$18</definedName>
    <definedName name="Z_88F74482_34E8_49B0_BEDD_64F3F45F193F_.wvu.FilterData" localSheetId="0" hidden="1">'Форма 1'!$A$18:$Q$18</definedName>
    <definedName name="Z_910186AA_64E2_426C_BF81_90035375E394_.wvu.FilterData" localSheetId="0" hidden="1">'Форма 1'!$A$18:$Q$18</definedName>
    <definedName name="Z_979BA5E3_263C_42B9_880B_947F9BBA66F7_.wvu.FilterData" localSheetId="0" hidden="1">'Форма 1'!$A$18:$Q$18</definedName>
    <definedName name="Z_979BA5E3_263C_42B9_880B_947F9BBA66F7_.wvu.PrintTitles" localSheetId="0" hidden="1">'Форма 1'!$15:$18</definedName>
    <definedName name="Z_980E709F_7DEB_408A_B975_0A530FD181F6_.wvu.FilterData" localSheetId="0" hidden="1">'Форма 1'!$A$18:$Q$18</definedName>
    <definedName name="Z_E80B9AA3_6798_46FD_AF04_22102AB55CEA_.wvu.FilterData" localSheetId="0" hidden="1">'Форма 1'!$A$18:$Q$18</definedName>
    <definedName name="Z_F1A860F0_39E1_4328_A6F7_A6E6717294EB_.wvu.FilterData" localSheetId="0" hidden="1">'Форма 1'!$A$18:$Q$18</definedName>
    <definedName name="Z_F1A860F0_39E1_4328_A6F7_A6E6717294EB_.wvu.PrintTitles" localSheetId="0" hidden="1">'Форма 1'!$15:$18</definedName>
    <definedName name="_xlnm.Print_Titles" localSheetId="0">'Форма 1'!$15:$18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2" i="1" l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D52" i="1"/>
  <c r="S54" i="1"/>
  <c r="T54" i="1" s="1"/>
  <c r="U54" i="1"/>
  <c r="V54" i="1" s="1"/>
  <c r="W54" i="1"/>
  <c r="X54" i="1" s="1"/>
  <c r="Y54" i="1"/>
  <c r="Z54" i="1" s="1"/>
  <c r="AA54" i="1"/>
  <c r="AB54" i="1" s="1"/>
  <c r="H58" i="1" l="1"/>
  <c r="H59" i="1"/>
  <c r="H60" i="1"/>
  <c r="H61" i="1"/>
  <c r="H57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D23" i="1"/>
  <c r="D24" i="1"/>
  <c r="M58" i="1"/>
  <c r="M59" i="1"/>
  <c r="M60" i="1"/>
  <c r="M61" i="1"/>
  <c r="M57" i="1"/>
  <c r="H47" i="1"/>
  <c r="H48" i="1"/>
  <c r="H49" i="1"/>
  <c r="H46" i="1"/>
  <c r="Y46" i="1" s="1"/>
  <c r="AA75" i="1"/>
  <c r="AB75" i="1" s="1"/>
  <c r="AB23" i="1" s="1"/>
  <c r="Y75" i="1"/>
  <c r="Z75" i="1" s="1"/>
  <c r="Z23" i="1" s="1"/>
  <c r="W75" i="1"/>
  <c r="X75" i="1" s="1"/>
  <c r="X23" i="1" s="1"/>
  <c r="U75" i="1"/>
  <c r="V75" i="1" s="1"/>
  <c r="V23" i="1" s="1"/>
  <c r="S75" i="1"/>
  <c r="T75" i="1" s="1"/>
  <c r="T23" i="1" s="1"/>
  <c r="AA73" i="1"/>
  <c r="AB73" i="1" s="1"/>
  <c r="Y73" i="1"/>
  <c r="Z73" i="1" s="1"/>
  <c r="W73" i="1"/>
  <c r="X73" i="1" s="1"/>
  <c r="U73" i="1"/>
  <c r="V73" i="1" s="1"/>
  <c r="S73" i="1"/>
  <c r="T73" i="1" s="1"/>
  <c r="AA71" i="1"/>
  <c r="AB71" i="1" s="1"/>
  <c r="Y71" i="1"/>
  <c r="Z71" i="1" s="1"/>
  <c r="W71" i="1"/>
  <c r="X71" i="1" s="1"/>
  <c r="U71" i="1"/>
  <c r="V71" i="1" s="1"/>
  <c r="S71" i="1"/>
  <c r="T71" i="1" s="1"/>
  <c r="AA70" i="1"/>
  <c r="AB70" i="1" s="1"/>
  <c r="Y70" i="1"/>
  <c r="Z70" i="1" s="1"/>
  <c r="W70" i="1"/>
  <c r="X70" i="1" s="1"/>
  <c r="U70" i="1"/>
  <c r="V70" i="1" s="1"/>
  <c r="S70" i="1"/>
  <c r="T70" i="1" s="1"/>
  <c r="AA62" i="1"/>
  <c r="AB62" i="1" s="1"/>
  <c r="Y62" i="1"/>
  <c r="Z62" i="1" s="1"/>
  <c r="W62" i="1"/>
  <c r="X62" i="1" s="1"/>
  <c r="U62" i="1"/>
  <c r="V62" i="1" s="1"/>
  <c r="S62" i="1"/>
  <c r="T62" i="1" s="1"/>
  <c r="AA63" i="1"/>
  <c r="AB63" i="1" s="1"/>
  <c r="Y63" i="1"/>
  <c r="Z63" i="1" s="1"/>
  <c r="W63" i="1"/>
  <c r="X63" i="1" s="1"/>
  <c r="U63" i="1"/>
  <c r="V63" i="1" s="1"/>
  <c r="S63" i="1"/>
  <c r="T63" i="1" s="1"/>
  <c r="AA65" i="1"/>
  <c r="AB65" i="1" s="1"/>
  <c r="Y65" i="1"/>
  <c r="Z65" i="1" s="1"/>
  <c r="W65" i="1"/>
  <c r="X65" i="1" s="1"/>
  <c r="U65" i="1"/>
  <c r="V65" i="1" s="1"/>
  <c r="S65" i="1"/>
  <c r="T65" i="1" s="1"/>
  <c r="AA53" i="1"/>
  <c r="Y53" i="1"/>
  <c r="W53" i="1"/>
  <c r="U53" i="1"/>
  <c r="S53" i="1"/>
  <c r="M79" i="1"/>
  <c r="M80" i="1"/>
  <c r="M81" i="1"/>
  <c r="M82" i="1"/>
  <c r="M83" i="1"/>
  <c r="M84" i="1"/>
  <c r="M85" i="1"/>
  <c r="M86" i="1"/>
  <c r="M87" i="1"/>
  <c r="M88" i="1"/>
  <c r="M78" i="1"/>
  <c r="H30" i="1"/>
  <c r="H29" i="1"/>
  <c r="M32" i="1"/>
  <c r="AA42" i="1"/>
  <c r="AB42" i="1" s="1"/>
  <c r="Y42" i="1"/>
  <c r="Z42" i="1" s="1"/>
  <c r="W42" i="1"/>
  <c r="X42" i="1" s="1"/>
  <c r="U42" i="1"/>
  <c r="V42" i="1" s="1"/>
  <c r="S42" i="1"/>
  <c r="T42" i="1" s="1"/>
  <c r="E37" i="1"/>
  <c r="E36" i="1" s="1"/>
  <c r="F37" i="1"/>
  <c r="F36" i="1" s="1"/>
  <c r="G37" i="1"/>
  <c r="G36" i="1" s="1"/>
  <c r="H37" i="1"/>
  <c r="H36" i="1" s="1"/>
  <c r="I37" i="1"/>
  <c r="I36" i="1" s="1"/>
  <c r="J37" i="1"/>
  <c r="J36" i="1" s="1"/>
  <c r="K37" i="1"/>
  <c r="K36" i="1" s="1"/>
  <c r="L37" i="1"/>
  <c r="L36" i="1" s="1"/>
  <c r="M37" i="1"/>
  <c r="M36" i="1" s="1"/>
  <c r="N37" i="1"/>
  <c r="N36" i="1" s="1"/>
  <c r="O37" i="1"/>
  <c r="O36" i="1" s="1"/>
  <c r="P37" i="1"/>
  <c r="P36" i="1" s="1"/>
  <c r="Q37" i="1"/>
  <c r="Q36" i="1" s="1"/>
  <c r="R37" i="1"/>
  <c r="R36" i="1" s="1"/>
  <c r="AA39" i="1"/>
  <c r="AB39" i="1" s="1"/>
  <c r="Y39" i="1"/>
  <c r="Z39" i="1" s="1"/>
  <c r="W39" i="1"/>
  <c r="X39" i="1" s="1"/>
  <c r="U39" i="1"/>
  <c r="V39" i="1" s="1"/>
  <c r="S39" i="1"/>
  <c r="T39" i="1" s="1"/>
  <c r="D37" i="1"/>
  <c r="D36" i="1" s="1"/>
  <c r="T53" i="1" l="1"/>
  <c r="T52" i="1" s="1"/>
  <c r="S52" i="1"/>
  <c r="V53" i="1"/>
  <c r="V52" i="1" s="1"/>
  <c r="U52" i="1"/>
  <c r="X53" i="1"/>
  <c r="X52" i="1" s="1"/>
  <c r="W52" i="1"/>
  <c r="AB53" i="1"/>
  <c r="AB52" i="1" s="1"/>
  <c r="AA52" i="1"/>
  <c r="Z53" i="1"/>
  <c r="Z52" i="1" s="1"/>
  <c r="Y52" i="1"/>
  <c r="AA23" i="1"/>
  <c r="S23" i="1"/>
  <c r="Y23" i="1"/>
  <c r="W23" i="1"/>
  <c r="U23" i="1"/>
  <c r="S46" i="1"/>
  <c r="T46" i="1" s="1"/>
  <c r="G29" i="1"/>
  <c r="R29" i="1" s="1"/>
  <c r="S29" i="1"/>
  <c r="T29" i="1" s="1"/>
  <c r="U29" i="1"/>
  <c r="V29" i="1" s="1"/>
  <c r="W29" i="1"/>
  <c r="X29" i="1" s="1"/>
  <c r="Y29" i="1"/>
  <c r="Z29" i="1" s="1"/>
  <c r="AA29" i="1"/>
  <c r="AB29" i="1" s="1"/>
  <c r="G30" i="1"/>
  <c r="R30" i="1" s="1"/>
  <c r="S30" i="1"/>
  <c r="T30" i="1" s="1"/>
  <c r="U30" i="1"/>
  <c r="V30" i="1" s="1"/>
  <c r="W30" i="1"/>
  <c r="X30" i="1" s="1"/>
  <c r="Y30" i="1"/>
  <c r="Z30" i="1" s="1"/>
  <c r="AA30" i="1"/>
  <c r="AB30" i="1" s="1"/>
  <c r="G32" i="1"/>
  <c r="R32" i="1" s="1"/>
  <c r="S32" i="1"/>
  <c r="T32" i="1" s="1"/>
  <c r="U32" i="1"/>
  <c r="V32" i="1" s="1"/>
  <c r="W32" i="1"/>
  <c r="X32" i="1" s="1"/>
  <c r="Y32" i="1"/>
  <c r="Z32" i="1" s="1"/>
  <c r="AA32" i="1"/>
  <c r="AB32" i="1" s="1"/>
  <c r="U46" i="1"/>
  <c r="V46" i="1" s="1"/>
  <c r="W46" i="1"/>
  <c r="X46" i="1" s="1"/>
  <c r="Z46" i="1"/>
  <c r="AA46" i="1"/>
  <c r="AB46" i="1" s="1"/>
  <c r="S47" i="1"/>
  <c r="T47" i="1" s="1"/>
  <c r="U47" i="1"/>
  <c r="V47" i="1" s="1"/>
  <c r="W47" i="1"/>
  <c r="X47" i="1" s="1"/>
  <c r="Y47" i="1"/>
  <c r="Z47" i="1" s="1"/>
  <c r="AA47" i="1"/>
  <c r="AB47" i="1" s="1"/>
  <c r="S48" i="1"/>
  <c r="T48" i="1" s="1"/>
  <c r="U48" i="1"/>
  <c r="V48" i="1" s="1"/>
  <c r="W48" i="1"/>
  <c r="X48" i="1" s="1"/>
  <c r="Y48" i="1"/>
  <c r="Z48" i="1" s="1"/>
  <c r="AA48" i="1"/>
  <c r="AB48" i="1" s="1"/>
  <c r="S49" i="1"/>
  <c r="T49" i="1" s="1"/>
  <c r="U49" i="1"/>
  <c r="V49" i="1" s="1"/>
  <c r="W49" i="1"/>
  <c r="X49" i="1" s="1"/>
  <c r="Y49" i="1"/>
  <c r="Z49" i="1" s="1"/>
  <c r="AA49" i="1"/>
  <c r="AB49" i="1" s="1"/>
  <c r="S50" i="1"/>
  <c r="T50" i="1" s="1"/>
  <c r="U50" i="1"/>
  <c r="V50" i="1" s="1"/>
  <c r="W50" i="1"/>
  <c r="X50" i="1" s="1"/>
  <c r="Y50" i="1"/>
  <c r="Z50" i="1" s="1"/>
  <c r="AA50" i="1"/>
  <c r="AB50" i="1" s="1"/>
  <c r="G57" i="1"/>
  <c r="R57" i="1" s="1"/>
  <c r="S57" i="1"/>
  <c r="T57" i="1" s="1"/>
  <c r="U57" i="1"/>
  <c r="V57" i="1" s="1"/>
  <c r="W57" i="1"/>
  <c r="X57" i="1" s="1"/>
  <c r="Y57" i="1"/>
  <c r="Z57" i="1" s="1"/>
  <c r="AA57" i="1"/>
  <c r="AB57" i="1" s="1"/>
  <c r="G58" i="1"/>
  <c r="R58" i="1" s="1"/>
  <c r="S58" i="1"/>
  <c r="T58" i="1" s="1"/>
  <c r="U58" i="1"/>
  <c r="V58" i="1" s="1"/>
  <c r="W58" i="1"/>
  <c r="X58" i="1" s="1"/>
  <c r="Y58" i="1"/>
  <c r="Z58" i="1" s="1"/>
  <c r="AA58" i="1"/>
  <c r="AB58" i="1" s="1"/>
  <c r="G59" i="1"/>
  <c r="R59" i="1" s="1"/>
  <c r="S59" i="1"/>
  <c r="T59" i="1" s="1"/>
  <c r="U59" i="1"/>
  <c r="V59" i="1" s="1"/>
  <c r="W59" i="1"/>
  <c r="X59" i="1" s="1"/>
  <c r="Y59" i="1"/>
  <c r="Z59" i="1" s="1"/>
  <c r="AA59" i="1"/>
  <c r="AB59" i="1" s="1"/>
  <c r="G60" i="1"/>
  <c r="R60" i="1" s="1"/>
  <c r="S60" i="1"/>
  <c r="T60" i="1" s="1"/>
  <c r="U60" i="1"/>
  <c r="V60" i="1" s="1"/>
  <c r="W60" i="1"/>
  <c r="X60" i="1" s="1"/>
  <c r="Y60" i="1"/>
  <c r="Z60" i="1" s="1"/>
  <c r="AA60" i="1"/>
  <c r="AB60" i="1" s="1"/>
  <c r="G61" i="1"/>
  <c r="R61" i="1" s="1"/>
  <c r="S61" i="1"/>
  <c r="T61" i="1" s="1"/>
  <c r="U61" i="1"/>
  <c r="V61" i="1" s="1"/>
  <c r="W61" i="1"/>
  <c r="X61" i="1" s="1"/>
  <c r="Y61" i="1"/>
  <c r="Z61" i="1" s="1"/>
  <c r="AA61" i="1"/>
  <c r="AB61" i="1" s="1"/>
  <c r="R72" i="1"/>
  <c r="R22" i="1" s="1"/>
  <c r="G78" i="1"/>
  <c r="S78" i="1"/>
  <c r="T78" i="1" s="1"/>
  <c r="U78" i="1"/>
  <c r="V78" i="1" s="1"/>
  <c r="W78" i="1"/>
  <c r="X78" i="1" s="1"/>
  <c r="Y78" i="1"/>
  <c r="Z78" i="1" s="1"/>
  <c r="AA78" i="1"/>
  <c r="AB78" i="1" s="1"/>
  <c r="G79" i="1"/>
  <c r="R79" i="1" s="1"/>
  <c r="S79" i="1"/>
  <c r="T79" i="1" s="1"/>
  <c r="U79" i="1"/>
  <c r="V79" i="1" s="1"/>
  <c r="W79" i="1"/>
  <c r="X79" i="1" s="1"/>
  <c r="Y79" i="1"/>
  <c r="Z79" i="1" s="1"/>
  <c r="AA79" i="1"/>
  <c r="AB79" i="1" s="1"/>
  <c r="G80" i="1"/>
  <c r="R80" i="1" s="1"/>
  <c r="S80" i="1"/>
  <c r="T80" i="1" s="1"/>
  <c r="U80" i="1"/>
  <c r="V80" i="1" s="1"/>
  <c r="W80" i="1"/>
  <c r="X80" i="1" s="1"/>
  <c r="Y80" i="1"/>
  <c r="Z80" i="1" s="1"/>
  <c r="AA80" i="1"/>
  <c r="AB80" i="1" s="1"/>
  <c r="G81" i="1"/>
  <c r="R81" i="1" s="1"/>
  <c r="S81" i="1"/>
  <c r="T81" i="1" s="1"/>
  <c r="U81" i="1"/>
  <c r="V81" i="1" s="1"/>
  <c r="W81" i="1"/>
  <c r="X81" i="1" s="1"/>
  <c r="Y81" i="1"/>
  <c r="Z81" i="1" s="1"/>
  <c r="AA81" i="1"/>
  <c r="AB81" i="1" s="1"/>
  <c r="G82" i="1"/>
  <c r="R82" i="1" s="1"/>
  <c r="S82" i="1"/>
  <c r="T82" i="1" s="1"/>
  <c r="U82" i="1"/>
  <c r="V82" i="1" s="1"/>
  <c r="W82" i="1"/>
  <c r="X82" i="1" s="1"/>
  <c r="Y82" i="1"/>
  <c r="Z82" i="1" s="1"/>
  <c r="AA82" i="1"/>
  <c r="AB82" i="1" s="1"/>
  <c r="G83" i="1"/>
  <c r="R83" i="1" s="1"/>
  <c r="S83" i="1"/>
  <c r="T83" i="1" s="1"/>
  <c r="U83" i="1"/>
  <c r="V83" i="1" s="1"/>
  <c r="W83" i="1"/>
  <c r="X83" i="1" s="1"/>
  <c r="Y83" i="1"/>
  <c r="Z83" i="1" s="1"/>
  <c r="AA83" i="1"/>
  <c r="AB83" i="1" s="1"/>
  <c r="G84" i="1"/>
  <c r="R84" i="1" s="1"/>
  <c r="S84" i="1"/>
  <c r="T84" i="1" s="1"/>
  <c r="U84" i="1"/>
  <c r="V84" i="1" s="1"/>
  <c r="W84" i="1"/>
  <c r="X84" i="1" s="1"/>
  <c r="Y84" i="1"/>
  <c r="Z84" i="1" s="1"/>
  <c r="AA84" i="1"/>
  <c r="AB84" i="1" s="1"/>
  <c r="G85" i="1"/>
  <c r="R85" i="1" s="1"/>
  <c r="S85" i="1"/>
  <c r="T85" i="1" s="1"/>
  <c r="U85" i="1"/>
  <c r="V85" i="1" s="1"/>
  <c r="W85" i="1"/>
  <c r="X85" i="1" s="1"/>
  <c r="Y85" i="1"/>
  <c r="Z85" i="1" s="1"/>
  <c r="AA85" i="1"/>
  <c r="AB85" i="1" s="1"/>
  <c r="G86" i="1"/>
  <c r="R86" i="1" s="1"/>
  <c r="S86" i="1"/>
  <c r="T86" i="1" s="1"/>
  <c r="U86" i="1"/>
  <c r="V86" i="1" s="1"/>
  <c r="W86" i="1"/>
  <c r="X86" i="1" s="1"/>
  <c r="Y86" i="1"/>
  <c r="Z86" i="1" s="1"/>
  <c r="AA86" i="1"/>
  <c r="AB86" i="1" s="1"/>
  <c r="G87" i="1"/>
  <c r="R87" i="1" s="1"/>
  <c r="S87" i="1"/>
  <c r="T87" i="1" s="1"/>
  <c r="U87" i="1"/>
  <c r="V87" i="1" s="1"/>
  <c r="W87" i="1"/>
  <c r="X87" i="1" s="1"/>
  <c r="Y87" i="1"/>
  <c r="Z87" i="1" s="1"/>
  <c r="AA87" i="1"/>
  <c r="AB87" i="1" s="1"/>
  <c r="G88" i="1"/>
  <c r="R88" i="1" s="1"/>
  <c r="S88" i="1"/>
  <c r="T88" i="1" s="1"/>
  <c r="U88" i="1"/>
  <c r="V88" i="1" s="1"/>
  <c r="W88" i="1"/>
  <c r="X88" i="1" s="1"/>
  <c r="Y88" i="1"/>
  <c r="Z88" i="1" s="1"/>
  <c r="AA88" i="1"/>
  <c r="AB88" i="1" s="1"/>
  <c r="Q77" i="1"/>
  <c r="P77" i="1"/>
  <c r="P25" i="1" s="1"/>
  <c r="O77" i="1"/>
  <c r="O25" i="1" s="1"/>
  <c r="N77" i="1"/>
  <c r="N25" i="1" s="1"/>
  <c r="L77" i="1"/>
  <c r="L25" i="1" s="1"/>
  <c r="K77" i="1"/>
  <c r="K25" i="1" s="1"/>
  <c r="J77" i="1"/>
  <c r="J25" i="1" s="1"/>
  <c r="I77" i="1"/>
  <c r="I25" i="1" s="1"/>
  <c r="H77" i="1"/>
  <c r="H25" i="1" s="1"/>
  <c r="F77" i="1"/>
  <c r="F25" i="1" s="1"/>
  <c r="E77" i="1"/>
  <c r="E25" i="1" s="1"/>
  <c r="D77" i="1"/>
  <c r="D25" i="1" s="1"/>
  <c r="AA76" i="1"/>
  <c r="S76" i="1"/>
  <c r="W76" i="1"/>
  <c r="Y76" i="1"/>
  <c r="U76" i="1"/>
  <c r="Y74" i="1"/>
  <c r="Z74" i="1" s="1"/>
  <c r="AA74" i="1"/>
  <c r="AB74" i="1" s="1"/>
  <c r="W74" i="1"/>
  <c r="X74" i="1" s="1"/>
  <c r="S74" i="1"/>
  <c r="T74" i="1" s="1"/>
  <c r="U74" i="1"/>
  <c r="V74" i="1" s="1"/>
  <c r="Q72" i="1"/>
  <c r="Q22" i="1" s="1"/>
  <c r="P72" i="1"/>
  <c r="P22" i="1" s="1"/>
  <c r="O72" i="1"/>
  <c r="O22" i="1" s="1"/>
  <c r="N72" i="1"/>
  <c r="N22" i="1" s="1"/>
  <c r="M72" i="1"/>
  <c r="M22" i="1" s="1"/>
  <c r="L72" i="1"/>
  <c r="L22" i="1" s="1"/>
  <c r="K72" i="1"/>
  <c r="K22" i="1" s="1"/>
  <c r="J72" i="1"/>
  <c r="J22" i="1" s="1"/>
  <c r="I72" i="1"/>
  <c r="I22" i="1" s="1"/>
  <c r="F72" i="1"/>
  <c r="F22" i="1" s="1"/>
  <c r="E72" i="1"/>
  <c r="E22" i="1" s="1"/>
  <c r="D72" i="1"/>
  <c r="D22" i="1" s="1"/>
  <c r="AA68" i="1"/>
  <c r="AB68" i="1" s="1"/>
  <c r="W68" i="1"/>
  <c r="X68" i="1" s="1"/>
  <c r="S68" i="1"/>
  <c r="T68" i="1" s="1"/>
  <c r="Y68" i="1"/>
  <c r="Z68" i="1" s="1"/>
  <c r="U68" i="1"/>
  <c r="V68" i="1" s="1"/>
  <c r="Y67" i="1"/>
  <c r="Z67" i="1" s="1"/>
  <c r="Y66" i="1"/>
  <c r="Z66" i="1" s="1"/>
  <c r="AA66" i="1"/>
  <c r="AB66" i="1" s="1"/>
  <c r="W66" i="1"/>
  <c r="X66" i="1" s="1"/>
  <c r="S66" i="1"/>
  <c r="T66" i="1" s="1"/>
  <c r="U66" i="1"/>
  <c r="V66" i="1" s="1"/>
  <c r="AA64" i="1"/>
  <c r="AB64" i="1" s="1"/>
  <c r="W64" i="1"/>
  <c r="X64" i="1" s="1"/>
  <c r="S64" i="1"/>
  <c r="T64" i="1" s="1"/>
  <c r="Y64" i="1"/>
  <c r="Z64" i="1" s="1"/>
  <c r="U64" i="1"/>
  <c r="V64" i="1" s="1"/>
  <c r="Q56" i="1"/>
  <c r="P56" i="1"/>
  <c r="O56" i="1"/>
  <c r="N56" i="1"/>
  <c r="M56" i="1"/>
  <c r="L56" i="1"/>
  <c r="K56" i="1"/>
  <c r="J56" i="1"/>
  <c r="I56" i="1"/>
  <c r="H56" i="1"/>
  <c r="F56" i="1"/>
  <c r="E56" i="1"/>
  <c r="D56" i="1"/>
  <c r="Q45" i="1"/>
  <c r="Q44" i="1" s="1"/>
  <c r="P45" i="1"/>
  <c r="P44" i="1" s="1"/>
  <c r="O45" i="1"/>
  <c r="O44" i="1" s="1"/>
  <c r="N45" i="1"/>
  <c r="N44" i="1" s="1"/>
  <c r="M45" i="1"/>
  <c r="M44" i="1" s="1"/>
  <c r="L45" i="1"/>
  <c r="L44" i="1" s="1"/>
  <c r="K45" i="1"/>
  <c r="K44" i="1" s="1"/>
  <c r="J45" i="1"/>
  <c r="J44" i="1" s="1"/>
  <c r="I45" i="1"/>
  <c r="I44" i="1" s="1"/>
  <c r="H45" i="1"/>
  <c r="H44" i="1" s="1"/>
  <c r="F45" i="1"/>
  <c r="F44" i="1" s="1"/>
  <c r="E45" i="1"/>
  <c r="E44" i="1" s="1"/>
  <c r="Q40" i="1"/>
  <c r="P40" i="1"/>
  <c r="O40" i="1"/>
  <c r="N40" i="1"/>
  <c r="M40" i="1"/>
  <c r="L40" i="1"/>
  <c r="K40" i="1"/>
  <c r="J40" i="1"/>
  <c r="F40" i="1"/>
  <c r="E40" i="1"/>
  <c r="D40" i="1"/>
  <c r="Y41" i="1"/>
  <c r="Z41" i="1" s="1"/>
  <c r="U41" i="1"/>
  <c r="V41" i="1" s="1"/>
  <c r="AA41" i="1"/>
  <c r="AB41" i="1" s="1"/>
  <c r="AA38" i="1"/>
  <c r="AA35" i="1"/>
  <c r="AB35" i="1" s="1"/>
  <c r="Y34" i="1"/>
  <c r="Z34" i="1" s="1"/>
  <c r="AA34" i="1"/>
  <c r="AB34" i="1" s="1"/>
  <c r="W34" i="1"/>
  <c r="X34" i="1" s="1"/>
  <c r="S34" i="1"/>
  <c r="T34" i="1" s="1"/>
  <c r="K33" i="1"/>
  <c r="U34" i="1"/>
  <c r="V34" i="1" s="1"/>
  <c r="G33" i="1"/>
  <c r="E33" i="1"/>
  <c r="R33" i="1"/>
  <c r="P33" i="1"/>
  <c r="N33" i="1"/>
  <c r="L33" i="1"/>
  <c r="J33" i="1"/>
  <c r="H33" i="1"/>
  <c r="F33" i="1"/>
  <c r="D33" i="1"/>
  <c r="Q31" i="1"/>
  <c r="P31" i="1"/>
  <c r="P28" i="1" s="1"/>
  <c r="O31" i="1"/>
  <c r="N31" i="1"/>
  <c r="N28" i="1" s="1"/>
  <c r="M31" i="1"/>
  <c r="L31" i="1"/>
  <c r="K31" i="1"/>
  <c r="J31" i="1"/>
  <c r="J28" i="1" s="1"/>
  <c r="I31" i="1"/>
  <c r="H31" i="1"/>
  <c r="H28" i="1" s="1"/>
  <c r="F31" i="1"/>
  <c r="F28" i="1" s="1"/>
  <c r="E31" i="1"/>
  <c r="E28" i="1" s="1"/>
  <c r="D31" i="1"/>
  <c r="D28" i="1" s="1"/>
  <c r="Q25" i="1" l="1"/>
  <c r="AB76" i="1"/>
  <c r="AB24" i="1" s="1"/>
  <c r="AA24" i="1"/>
  <c r="X76" i="1"/>
  <c r="X24" i="1" s="1"/>
  <c r="W24" i="1"/>
  <c r="T76" i="1"/>
  <c r="T24" i="1" s="1"/>
  <c r="S24" i="1"/>
  <c r="V76" i="1"/>
  <c r="V24" i="1" s="1"/>
  <c r="U24" i="1"/>
  <c r="Z76" i="1"/>
  <c r="Z24" i="1" s="1"/>
  <c r="Y24" i="1"/>
  <c r="U44" i="1"/>
  <c r="V44" i="1" s="1"/>
  <c r="Y44" i="1"/>
  <c r="Z44" i="1" s="1"/>
  <c r="S44" i="1"/>
  <c r="T44" i="1" s="1"/>
  <c r="AA44" i="1"/>
  <c r="AB44" i="1" s="1"/>
  <c r="W44" i="1"/>
  <c r="X44" i="1" s="1"/>
  <c r="G31" i="1"/>
  <c r="G28" i="1" s="1"/>
  <c r="AB38" i="1"/>
  <c r="AB37" i="1" s="1"/>
  <c r="AB36" i="1" s="1"/>
  <c r="AA37" i="1"/>
  <c r="AA36" i="1" s="1"/>
  <c r="G72" i="1"/>
  <c r="G22" i="1" s="1"/>
  <c r="G40" i="1"/>
  <c r="N27" i="1"/>
  <c r="N20" i="1" s="1"/>
  <c r="J27" i="1"/>
  <c r="J20" i="1" s="1"/>
  <c r="R40" i="1"/>
  <c r="L27" i="1"/>
  <c r="L20" i="1" s="1"/>
  <c r="D27" i="1"/>
  <c r="D20" i="1" s="1"/>
  <c r="P27" i="1"/>
  <c r="P20" i="1" s="1"/>
  <c r="R56" i="1"/>
  <c r="G56" i="1"/>
  <c r="G77" i="1"/>
  <c r="G25" i="1" s="1"/>
  <c r="R31" i="1"/>
  <c r="R28" i="1" s="1"/>
  <c r="M55" i="1"/>
  <c r="K55" i="1"/>
  <c r="O55" i="1"/>
  <c r="E55" i="1"/>
  <c r="D69" i="1"/>
  <c r="H69" i="1"/>
  <c r="L69" i="1"/>
  <c r="P69" i="1"/>
  <c r="F69" i="1"/>
  <c r="N69" i="1"/>
  <c r="F27" i="1"/>
  <c r="F20" i="1" s="1"/>
  <c r="J69" i="1"/>
  <c r="I55" i="1"/>
  <c r="Q55" i="1"/>
  <c r="W31" i="1"/>
  <c r="X31" i="1" s="1"/>
  <c r="H40" i="1"/>
  <c r="Y40" i="1" s="1"/>
  <c r="Z40" i="1" s="1"/>
  <c r="D55" i="1"/>
  <c r="AA56" i="1"/>
  <c r="AB56" i="1" s="1"/>
  <c r="L55" i="1"/>
  <c r="P55" i="1"/>
  <c r="K69" i="1"/>
  <c r="U31" i="1"/>
  <c r="V31" i="1" s="1"/>
  <c r="S31" i="1"/>
  <c r="T31" i="1" s="1"/>
  <c r="AA31" i="1"/>
  <c r="AB31" i="1" s="1"/>
  <c r="E27" i="1"/>
  <c r="E20" i="1" s="1"/>
  <c r="F55" i="1"/>
  <c r="J55" i="1"/>
  <c r="N55" i="1"/>
  <c r="E69" i="1"/>
  <c r="AA77" i="1"/>
  <c r="I28" i="1"/>
  <c r="U28" i="1" s="1"/>
  <c r="V28" i="1" s="1"/>
  <c r="M28" i="1"/>
  <c r="S28" i="1" s="1"/>
  <c r="T28" i="1" s="1"/>
  <c r="Q28" i="1"/>
  <c r="Y28" i="1"/>
  <c r="Z28" i="1" s="1"/>
  <c r="I33" i="1"/>
  <c r="U33" i="1" s="1"/>
  <c r="V33" i="1" s="1"/>
  <c r="M33" i="1"/>
  <c r="S33" i="1" s="1"/>
  <c r="T33" i="1" s="1"/>
  <c r="Q33" i="1"/>
  <c r="AA33" i="1" s="1"/>
  <c r="AB33" i="1" s="1"/>
  <c r="Y33" i="1"/>
  <c r="Z33" i="1" s="1"/>
  <c r="U35" i="1"/>
  <c r="V35" i="1" s="1"/>
  <c r="Y35" i="1"/>
  <c r="Z35" i="1" s="1"/>
  <c r="U38" i="1"/>
  <c r="Y38" i="1"/>
  <c r="Y31" i="1"/>
  <c r="Z31" i="1" s="1"/>
  <c r="S41" i="1"/>
  <c r="T41" i="1" s="1"/>
  <c r="W41" i="1"/>
  <c r="X41" i="1" s="1"/>
  <c r="O28" i="1"/>
  <c r="O33" i="1"/>
  <c r="W33" i="1" s="1"/>
  <c r="X33" i="1" s="1"/>
  <c r="S35" i="1"/>
  <c r="T35" i="1" s="1"/>
  <c r="W35" i="1"/>
  <c r="X35" i="1" s="1"/>
  <c r="S38" i="1"/>
  <c r="W38" i="1"/>
  <c r="I40" i="1"/>
  <c r="Y45" i="1"/>
  <c r="Z45" i="1" s="1"/>
  <c r="U45" i="1"/>
  <c r="V45" i="1" s="1"/>
  <c r="AA45" i="1"/>
  <c r="AB45" i="1" s="1"/>
  <c r="W45" i="1"/>
  <c r="X45" i="1" s="1"/>
  <c r="S45" i="1"/>
  <c r="T45" i="1" s="1"/>
  <c r="U56" i="1"/>
  <c r="V56" i="1" s="1"/>
  <c r="Y56" i="1"/>
  <c r="Z56" i="1" s="1"/>
  <c r="S67" i="1"/>
  <c r="T67" i="1" s="1"/>
  <c r="W67" i="1"/>
  <c r="X67" i="1" s="1"/>
  <c r="AA67" i="1"/>
  <c r="AB67" i="1" s="1"/>
  <c r="I69" i="1"/>
  <c r="M69" i="1"/>
  <c r="Q69" i="1"/>
  <c r="U77" i="1"/>
  <c r="Y77" i="1"/>
  <c r="H55" i="1"/>
  <c r="S56" i="1"/>
  <c r="T56" i="1" s="1"/>
  <c r="W56" i="1"/>
  <c r="X56" i="1" s="1"/>
  <c r="U67" i="1"/>
  <c r="V67" i="1" s="1"/>
  <c r="O69" i="1"/>
  <c r="H72" i="1"/>
  <c r="H22" i="1" s="1"/>
  <c r="W77" i="1"/>
  <c r="V77" i="1" l="1"/>
  <c r="V25" i="1" s="1"/>
  <c r="U25" i="1"/>
  <c r="X77" i="1"/>
  <c r="X25" i="1" s="1"/>
  <c r="W25" i="1"/>
  <c r="Z77" i="1"/>
  <c r="Z25" i="1" s="1"/>
  <c r="Y25" i="1"/>
  <c r="AB77" i="1"/>
  <c r="AB25" i="1" s="1"/>
  <c r="AA25" i="1"/>
  <c r="G69" i="1"/>
  <c r="X38" i="1"/>
  <c r="X37" i="1" s="1"/>
  <c r="X36" i="1" s="1"/>
  <c r="W37" i="1"/>
  <c r="W36" i="1" s="1"/>
  <c r="T38" i="1"/>
  <c r="T37" i="1" s="1"/>
  <c r="T36" i="1" s="1"/>
  <c r="S37" i="1"/>
  <c r="S36" i="1" s="1"/>
  <c r="Z38" i="1"/>
  <c r="Z37" i="1" s="1"/>
  <c r="Z36" i="1" s="1"/>
  <c r="Y37" i="1"/>
  <c r="Y36" i="1" s="1"/>
  <c r="V38" i="1"/>
  <c r="V37" i="1" s="1"/>
  <c r="V36" i="1" s="1"/>
  <c r="U37" i="1"/>
  <c r="U36" i="1" s="1"/>
  <c r="J43" i="1"/>
  <c r="R55" i="1"/>
  <c r="W40" i="1"/>
  <c r="X40" i="1" s="1"/>
  <c r="U40" i="1"/>
  <c r="V40" i="1" s="1"/>
  <c r="U69" i="1"/>
  <c r="V69" i="1" s="1"/>
  <c r="R69" i="1"/>
  <c r="G27" i="1"/>
  <c r="G20" i="1" s="1"/>
  <c r="H43" i="1"/>
  <c r="H21" i="1" s="1"/>
  <c r="H27" i="1"/>
  <c r="H20" i="1" s="1"/>
  <c r="H19" i="1" s="1"/>
  <c r="S40" i="1"/>
  <c r="T40" i="1" s="1"/>
  <c r="Y69" i="1"/>
  <c r="Z69" i="1" s="1"/>
  <c r="W69" i="1"/>
  <c r="X69" i="1" s="1"/>
  <c r="S69" i="1"/>
  <c r="T69" i="1" s="1"/>
  <c r="AA40" i="1"/>
  <c r="AB40" i="1" s="1"/>
  <c r="G55" i="1"/>
  <c r="R27" i="1"/>
  <c r="R20" i="1" s="1"/>
  <c r="F43" i="1"/>
  <c r="P43" i="1"/>
  <c r="L43" i="1"/>
  <c r="AA69" i="1"/>
  <c r="AB69" i="1" s="1"/>
  <c r="K43" i="1"/>
  <c r="K21" i="1" s="1"/>
  <c r="K27" i="1"/>
  <c r="K20" i="1" s="1"/>
  <c r="Q27" i="1"/>
  <c r="Q20" i="1" s="1"/>
  <c r="E43" i="1"/>
  <c r="N43" i="1"/>
  <c r="Q43" i="1"/>
  <c r="Q21" i="1" s="1"/>
  <c r="M43" i="1"/>
  <c r="M21" i="1" s="1"/>
  <c r="O43" i="1"/>
  <c r="O21" i="1" s="1"/>
  <c r="O27" i="1"/>
  <c r="O20" i="1" s="1"/>
  <c r="I27" i="1"/>
  <c r="I20" i="1" s="1"/>
  <c r="AA28" i="1"/>
  <c r="AB28" i="1" s="1"/>
  <c r="Y72" i="1"/>
  <c r="U72" i="1"/>
  <c r="AA72" i="1"/>
  <c r="W72" i="1"/>
  <c r="S72" i="1"/>
  <c r="Y55" i="1"/>
  <c r="Z55" i="1" s="1"/>
  <c r="U55" i="1"/>
  <c r="V55" i="1" s="1"/>
  <c r="AA55" i="1"/>
  <c r="AB55" i="1" s="1"/>
  <c r="W55" i="1"/>
  <c r="X55" i="1" s="1"/>
  <c r="S55" i="1"/>
  <c r="T55" i="1" s="1"/>
  <c r="I43" i="1"/>
  <c r="I21" i="1" s="1"/>
  <c r="W28" i="1"/>
  <c r="X28" i="1" s="1"/>
  <c r="M27" i="1"/>
  <c r="M20" i="1" s="1"/>
  <c r="I19" i="1" l="1"/>
  <c r="Q19" i="1"/>
  <c r="K19" i="1"/>
  <c r="T72" i="1"/>
  <c r="T22" i="1" s="1"/>
  <c r="S22" i="1"/>
  <c r="J26" i="1"/>
  <c r="J21" i="1"/>
  <c r="J19" i="1" s="1"/>
  <c r="Z72" i="1"/>
  <c r="Z22" i="1" s="1"/>
  <c r="Y22" i="1"/>
  <c r="E26" i="1"/>
  <c r="E21" i="1"/>
  <c r="E19" i="1" s="1"/>
  <c r="N26" i="1"/>
  <c r="N21" i="1"/>
  <c r="N19" i="1" s="1"/>
  <c r="V72" i="1"/>
  <c r="V22" i="1" s="1"/>
  <c r="U22" i="1"/>
  <c r="F26" i="1"/>
  <c r="F21" i="1"/>
  <c r="F19" i="1" s="1"/>
  <c r="O19" i="1"/>
  <c r="X72" i="1"/>
  <c r="X22" i="1" s="1"/>
  <c r="W22" i="1"/>
  <c r="L26" i="1"/>
  <c r="L21" i="1"/>
  <c r="L19" i="1" s="1"/>
  <c r="AB72" i="1"/>
  <c r="AB22" i="1" s="1"/>
  <c r="AA22" i="1"/>
  <c r="P26" i="1"/>
  <c r="P21" i="1"/>
  <c r="P19" i="1" s="1"/>
  <c r="W27" i="1"/>
  <c r="H26" i="1"/>
  <c r="K26" i="1"/>
  <c r="Y43" i="1"/>
  <c r="AA43" i="1"/>
  <c r="Y27" i="1"/>
  <c r="S43" i="1"/>
  <c r="S27" i="1"/>
  <c r="I26" i="1"/>
  <c r="U27" i="1"/>
  <c r="O26" i="1"/>
  <c r="Q26" i="1"/>
  <c r="AA27" i="1"/>
  <c r="W43" i="1"/>
  <c r="U43" i="1"/>
  <c r="X27" i="1" l="1"/>
  <c r="X20" i="1" s="1"/>
  <c r="W20" i="1"/>
  <c r="X43" i="1"/>
  <c r="X21" i="1" s="1"/>
  <c r="W21" i="1"/>
  <c r="AB43" i="1"/>
  <c r="AB21" i="1" s="1"/>
  <c r="AA21" i="1"/>
  <c r="Z43" i="1"/>
  <c r="Z21" i="1" s="1"/>
  <c r="Y21" i="1"/>
  <c r="T27" i="1"/>
  <c r="T20" i="1" s="1"/>
  <c r="S20" i="1"/>
  <c r="Z27" i="1"/>
  <c r="Z20" i="1" s="1"/>
  <c r="Y20" i="1"/>
  <c r="AB27" i="1"/>
  <c r="AB20" i="1" s="1"/>
  <c r="AB19" i="1" s="1"/>
  <c r="AA20" i="1"/>
  <c r="V27" i="1"/>
  <c r="V20" i="1" s="1"/>
  <c r="U20" i="1"/>
  <c r="V43" i="1"/>
  <c r="V21" i="1" s="1"/>
  <c r="U21" i="1"/>
  <c r="T43" i="1"/>
  <c r="T21" i="1" s="1"/>
  <c r="S21" i="1"/>
  <c r="W26" i="1"/>
  <c r="X26" i="1" s="1"/>
  <c r="Y26" i="1"/>
  <c r="Z26" i="1" s="1"/>
  <c r="AA26" i="1"/>
  <c r="AB26" i="1" s="1"/>
  <c r="U26" i="1"/>
  <c r="V26" i="1" s="1"/>
  <c r="Z19" i="1" l="1"/>
  <c r="W19" i="1"/>
  <c r="V19" i="1"/>
  <c r="X19" i="1"/>
  <c r="U19" i="1"/>
  <c r="AA19" i="1"/>
  <c r="Y19" i="1"/>
  <c r="M77" i="1" l="1"/>
  <c r="M25" i="1" s="1"/>
  <c r="M19" i="1" s="1"/>
  <c r="R78" i="1"/>
  <c r="R77" i="1" s="1"/>
  <c r="R25" i="1" s="1"/>
  <c r="G46" i="1"/>
  <c r="R46" i="1" s="1"/>
  <c r="D45" i="1"/>
  <c r="D44" i="1" s="1"/>
  <c r="D43" i="1" s="1"/>
  <c r="G48" i="1"/>
  <c r="R48" i="1" s="1"/>
  <c r="G49" i="1"/>
  <c r="R49" i="1" s="1"/>
  <c r="G50" i="1"/>
  <c r="R50" i="1" s="1"/>
  <c r="G47" i="1"/>
  <c r="R47" i="1" s="1"/>
  <c r="D26" i="1" l="1"/>
  <c r="D21" i="1"/>
  <c r="D19" i="1" s="1"/>
  <c r="S77" i="1"/>
  <c r="M26" i="1"/>
  <c r="S26" i="1" s="1"/>
  <c r="T26" i="1" s="1"/>
  <c r="R45" i="1"/>
  <c r="R44" i="1" s="1"/>
  <c r="R43" i="1" s="1"/>
  <c r="G45" i="1"/>
  <c r="G44" i="1" s="1"/>
  <c r="G43" i="1" s="1"/>
  <c r="R26" i="1" l="1"/>
  <c r="R21" i="1"/>
  <c r="R19" i="1" s="1"/>
  <c r="G26" i="1"/>
  <c r="G21" i="1"/>
  <c r="G19" i="1" s="1"/>
  <c r="T77" i="1"/>
  <c r="T25" i="1" s="1"/>
  <c r="T19" i="1" s="1"/>
  <c r="S25" i="1"/>
  <c r="S19" i="1" s="1"/>
</calcChain>
</file>

<file path=xl/sharedStrings.xml><?xml version="1.0" encoding="utf-8"?>
<sst xmlns="http://schemas.openxmlformats.org/spreadsheetml/2006/main" count="413" uniqueCount="180">
  <si>
    <t>Приложение  № 1</t>
  </si>
  <si>
    <t>к приказу Минэнерго России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</si>
  <si>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</si>
  <si>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</si>
  <si>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</si>
  <si>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</si>
  <si>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</si>
  <si>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</si>
  <si>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</si>
  <si>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</si>
  <si>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</si>
  <si>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</si>
  <si>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</si>
  <si>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</si>
  <si>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</si>
  <si>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</si>
  <si>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</si>
  <si>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</si>
  <si>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плановый объем финансирования, в том числе за счет: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</si>
  <si>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</si>
  <si>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</si>
  <si>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млн. рублей
 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</si>
  <si>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</si>
  <si>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</si>
  <si>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</si>
  <si>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</si>
  <si>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</si>
  <si>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</si>
  <si>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</si>
  <si>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</si>
  <si>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</si>
  <si>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</si>
  <si>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</si>
  <si>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</si>
  <si>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</si>
  <si>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</si>
  <si>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</si>
  <si>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</si>
  <si>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</si>
  <si>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</si>
  <si>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Пермский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</si>
  <si>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</si>
  <si>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</si>
  <si>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</si>
  <si>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</si>
  <si>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</si>
  <si>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</si>
  <si>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</si>
  <si>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</si>
  <si>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</si>
  <si>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</si>
  <si>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</si>
  <si>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</si>
  <si>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</si>
  <si>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</si>
  <si>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</si>
  <si>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</si>
  <si>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</si>
  <si>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</si>
  <si>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</si>
  <si>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</si>
  <si>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</si>
  <si>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</si>
  <si>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</si>
  <si>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</si>
  <si>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</si>
  <si>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</si>
  <si>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</si>
  <si>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</si>
  <si>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</si>
  <si>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</si>
  <si>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</si>
  <si>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</si>
  <si>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</si>
  <si>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</si>
  <si>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</si>
  <si>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</si>
  <si>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</si>
  <si>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</si>
  <si>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</si>
  <si>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</si>
  <si>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</si>
  <si>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</si>
  <si>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</si>
  <si>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</si>
  <si>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</si>
  <si>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</si>
  <si>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</si>
  <si>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</si>
  <si>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</si>
  <si>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</si>
  <si>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</si>
  <si>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</si>
  <si>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</si>
  <si>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</si>
  <si>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</si>
  <si>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</si>
  <si>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</si>
  <si>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</si>
  <si>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</si>
  <si>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</si>
  <si>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</si>
  <si>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</si>
  <si>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</si>
  <si>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</si>
  <si>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</si>
  <si>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</si>
  <si>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</si>
  <si>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</si>
  <si>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</si>
  <si>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</si>
  <si>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</si>
  <si>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</si>
  <si>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</si>
  <si>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</si>
  <si>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</si>
  <si>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</si>
  <si>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 2023 год</t>
  </si>
  <si>
    <t>Год раскрытия информации: 2024 год</t>
  </si>
  <si>
    <t>Фактический объем финансирования капитальных вложений на 01.01.2023 года, млн рублей(с НДС)</t>
  </si>
  <si>
    <t>Остаток финансирования капитальных вложений на  01.01.2023 года в прогнозных ценах соответствующих лет, млн рублей (с НДС)</t>
  </si>
  <si>
    <t>Финансирование капитальных вложений 2023 года, млн. рублей (с НДС)</t>
  </si>
  <si>
    <t>Остаток финансирования капитальных вложений 
на  01.01.2024 года в прогнозных ценах соответствующих лет, млн рублей (с НДС)</t>
  </si>
  <si>
    <t>Отчет о реализации инвестиционной программы Пермского краевого государственного унитарного предприятия "Краевые электрические сети"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</si>
  <si>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№ 46-02-41-31 от 31.10.2022 г.</t>
  </si>
  <si>
    <t>Новое строительство 2 КТП-П 10/0,4 кВ с приборами учета э\э, КЛ-10 кВ для электроснабжения объекта по адресу: г.Чернушка, ул. Шистерова, д.1 (2*630 кВА, 0,341 км, 1 шт)</t>
  </si>
  <si>
    <t>Включение нового проекта по причине заключениядоговора ТП за пределами утверждения корректировки инвестиционной программы Предприятия</t>
  </si>
  <si>
    <t>O_Ч1_ВП1</t>
  </si>
  <si>
    <t>Реконструкция I секции шин в РП№2, г. Чернушка, ул. Мира</t>
  </si>
  <si>
    <t>Реконструкция II секции шин в РП№2, г. Чернушка, ул. Мира</t>
  </si>
  <si>
    <t>Реконструкция ТП№81 (замена силового трансформатора ТМ-160 кВА на ТМГ-160 кВА), г. Чернушка, ул. Мира</t>
  </si>
  <si>
    <t>Реконструкция ТП№72 (замена силового трансформатора №2 ТМ-320 кВА на ТМГ-400 кВА), г. Чернушка, ул. Ленина</t>
  </si>
  <si>
    <t>Реконструкция КЛ 10 кВ фид.№29-10 кВ ПС "Чернушка" Аварийно-восстановительные работы</t>
  </si>
  <si>
    <t>O_Ч2_А</t>
  </si>
  <si>
    <t>Сервер</t>
  </si>
  <si>
    <t>Програмное обеспечение Пирамида 2.0</t>
  </si>
  <si>
    <t>Замена 1 ф (с материалом) приборов учета у которых вышел срок эксплуатации, закончился межповерочный интервал, которые вышли из строя</t>
  </si>
  <si>
    <t>Замена 3 ф (с материалом) приборов учета у которых вышел срок эксплуатации, закончился межповерочный интервал, которые вышли из строя</t>
  </si>
  <si>
    <t>Замена трансформаторов тока у которых вышел срок эксплуатации, закончился межповерочный интервал, которые вышли из строя</t>
  </si>
  <si>
    <t>O_К6_В1</t>
  </si>
  <si>
    <t>O_К6_В2</t>
  </si>
  <si>
    <t>O_К6_В3</t>
  </si>
  <si>
    <t>O_К6_В4</t>
  </si>
  <si>
    <t>O_К6_В5</t>
  </si>
  <si>
    <t>O_К6_В6</t>
  </si>
  <si>
    <t>O_К6_В7</t>
  </si>
  <si>
    <t>O_К6_В8</t>
  </si>
  <si>
    <t>O_К6_В9</t>
  </si>
  <si>
    <t>O_К6_В10</t>
  </si>
  <si>
    <t>O_К6_В11</t>
  </si>
  <si>
    <t>Приобретение легкового транспортного средства, типа седан, МКП, 1,6 МТ, 87 л.с., 3 шт.</t>
  </si>
  <si>
    <t>Приобретение аппарата для испытания диэлектриков типа "АИД-70М", 1 шт.</t>
  </si>
  <si>
    <t>Приобретение Измельчителя дерева типа DH-50 на автомобильном прицепе, 1шт.</t>
  </si>
  <si>
    <t>Приобретение клещей индукционных тип RIDGID SeekTech, 1 шт</t>
  </si>
  <si>
    <t>Приобретение передатчика линейного типа RIDGID SeekTech ST-510, 1 шт</t>
  </si>
  <si>
    <t>Приобретение полуприцепа ЧМЗАП 93853-038-БАК бортовой, коники по КМУ, ССУ1450-150мм, 1 шт.</t>
  </si>
  <si>
    <t>Приобретение Рефлектометра цифрового "РЕЙС-205" с функцией моста, 1 шт</t>
  </si>
  <si>
    <t>Приобретение Трассоискателя RIDGID SeekTech SR-20 с кейсом, 1 шт.</t>
  </si>
  <si>
    <t>Приобретение МФУ лазерного типа Xerox DocuCentre SC2020 цветная печать, А3, цвет белый, 1 шт</t>
  </si>
  <si>
    <t>Реализация внепланового проекта в рамках регистрации нового обособленного подрзделения для цели обслуживаня эектросетевого хозяйства на территории Кунгуског муниципального округа</t>
  </si>
  <si>
    <t>Пересмотр планов реализации по серверной инфраструктуре с учетом необходимости объединения серверной инфраструктуры в единое пространство</t>
  </si>
  <si>
    <t>Перенос планов реализации преокта в связи с изменением требвоаний к программному обеспечению и серверной инфаструктуре</t>
  </si>
  <si>
    <t>Превышение объема финансирвоания преокта связана с ростом стоимости материалов для реализации мероприятйи по устанвоке п.у.</t>
  </si>
  <si>
    <t>Недофинансирование ИП связано с изменением объемов установки п.у.</t>
  </si>
  <si>
    <t>Недофинансирование ИП связано с изменением объемов установки ТТ</t>
  </si>
  <si>
    <t>Перенос реализации проекта в связи с пересмотром планов реконструкции сети с учетом комплексной реконструкции энерго узла</t>
  </si>
  <si>
    <t>Превышение стоимости реализации ИП связано с изменением стоимости оборудования длвы выполнения работ\</t>
  </si>
  <si>
    <t>реалиация внеплановог проета в рамках устранени аварийного инцидента на ПС Чернушка</t>
  </si>
  <si>
    <t>J_РП-01</t>
  </si>
  <si>
    <t>J_РП-02</t>
  </si>
  <si>
    <t>J_ТП-01</t>
  </si>
  <si>
    <t>J_ТП-02</t>
  </si>
  <si>
    <t>J_С-01</t>
  </si>
  <si>
    <t>J_ПО-01</t>
  </si>
  <si>
    <t>J_За1ф-01</t>
  </si>
  <si>
    <t>J_За3ф-01</t>
  </si>
  <si>
    <t>J_ЗаТТ-01</t>
  </si>
  <si>
    <t>Приобретение грузового фургона с кузовом вагонного типа, разделенным на пятиместную кабину и грузовой отсек, габариты: 4865 х 1940 х 2284 мм, колёсная база: 2300 мм., дорожный просвет: 205 мм., снаряжённая масса: 2126 кг., тип двигателя: Р4, бензиновый, 4 шт</t>
  </si>
  <si>
    <t>Перенос оплаты на 2024 год с учетом сроков оплаты по договору покупки</t>
  </si>
  <si>
    <t>Реализация внепланового проекта в рамках регистрации нового обособленного подрзделения для цели обслуживаня эектросетевого хозяйства на территории Кунгуског муниципального округа. Перенос части оплаты на 2024 год с учетом сроков оплаты по закрывающим документам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</si>
</sst>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sz val="10"/>
      <name val="Arial Cy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0" fontId="8" fillId="0" borderId="0"/>
    <xf numFmtId="0" fontId="7" fillId="0" borderId="0"/>
  </cellStyleXfs>
  <cellXfs count="45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4" fontId="2" fillId="0" borderId="0" xfId="1" applyNumberFormat="1" applyFont="1" applyFill="1"/>
    <xf numFmtId="0" fontId="4" fillId="0" borderId="0" xfId="1" applyFont="1" applyFill="1" applyAlignment="1"/>
    <xf numFmtId="0" fontId="5" fillId="0" borderId="0" xfId="1" applyFont="1" applyFill="1"/>
    <xf numFmtId="9" fontId="5" fillId="0" borderId="0" xfId="3" applyFont="1" applyFill="1"/>
    <xf numFmtId="0" fontId="5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9" fontId="3" fillId="0" borderId="2" xfId="4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0" fontId="3" fillId="0" borderId="2" xfId="4" applyNumberFormat="1" applyFont="1" applyFill="1" applyBorder="1" applyAlignment="1">
      <alignment horizontal="center" vertical="center" wrapText="1"/>
    </xf>
    <xf numFmtId="4" fontId="3" fillId="0" borderId="2" xfId="4" applyNumberFormat="1" applyFont="1" applyFill="1" applyBorder="1" applyAlignment="1">
      <alignment horizontal="center" vertical="center" wrapText="1"/>
    </xf>
    <xf numFmtId="2" fontId="3" fillId="0" borderId="2" xfId="4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2" fillId="0" borderId="0" xfId="1" applyFont="1" applyFill="1" applyAlignment="1">
      <alignment wrapText="1"/>
    </xf>
    <xf numFmtId="4" fontId="3" fillId="0" borderId="2" xfId="5" applyNumberFormat="1" applyFont="1" applyFill="1" applyBorder="1" applyAlignment="1">
      <alignment horizontal="center" vertical="center" wrapText="1"/>
    </xf>
    <xf numFmtId="0" fontId="3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0" borderId="6" xfId="4" applyNumberFormat="1" applyFont="1" applyFill="1" applyBorder="1" applyAlignment="1">
      <alignment horizontal="left" vertical="center" wrapText="1"/>
    </xf>
    <xf numFmtId="4" fontId="3" fillId="0" borderId="6" xfId="5" applyNumberFormat="1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4" fontId="3" fillId="0" borderId="2" xfId="6" applyNumberFormat="1" applyFont="1" applyFill="1" applyBorder="1" applyAlignment="1">
      <alignment horizontal="center" vertical="center" wrapText="1"/>
    </xf>
    <xf numFmtId="43" fontId="2" fillId="0" borderId="0" xfId="6" applyFont="1" applyFill="1"/>
    <xf numFmtId="49" fontId="3" fillId="0" borderId="6" xfId="4" applyNumberFormat="1" applyFont="1" applyBorder="1" applyAlignment="1">
      <alignment horizontal="center" vertical="center" wrapText="1"/>
    </xf>
    <xf numFmtId="0" fontId="9" fillId="0" borderId="2" xfId="4" applyNumberFormat="1" applyFont="1" applyFill="1" applyBorder="1" applyAlignment="1">
      <alignment horizontal="center" vertical="center"/>
    </xf>
    <xf numFmtId="0" fontId="9" fillId="0" borderId="2" xfId="4" applyFont="1" applyBorder="1" applyAlignment="1">
      <alignment horizontal="center" vertical="center"/>
    </xf>
    <xf numFmtId="0" fontId="9" fillId="0" borderId="2" xfId="4" applyNumberFormat="1" applyFont="1" applyFill="1" applyBorder="1" applyAlignment="1">
      <alignment horizontal="center" vertical="center"/>
    </xf>
    <xf numFmtId="0" fontId="3" fillId="0" borderId="6" xfId="4" applyFont="1" applyBorder="1" applyAlignment="1">
      <alignment horizontal="left" vertical="center" wrapText="1"/>
    </xf>
    <xf numFmtId="0" fontId="3" fillId="0" borderId="6" xfId="4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/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</cellXfs>
  <cellStyles count="10">
    <cellStyle name="Обычный" xfId="0" builtinId="0"/>
    <cellStyle name="Обычный 10 13" xfId="1" xr:uid="{00000000-0005-0000-0000-000001000000}"/>
    <cellStyle name="Обычный 2" xfId="7" xr:uid="{0C969212-68DF-44FC-A326-3F1F36E2617A}"/>
    <cellStyle name="Обычный 2 2" xfId="8" xr:uid="{56F8EFFD-8626-41F2-9353-6837A8407AA7}"/>
    <cellStyle name="Обычный 3" xfId="9" xr:uid="{5793A454-D1DC-4295-A9FC-A18E5F4E6985}"/>
    <cellStyle name="Обычный 3 2 5 6" xfId="2" xr:uid="{00000000-0005-0000-0000-000002000000}"/>
    <cellStyle name="Обычный 7" xfId="4" xr:uid="{00000000-0005-0000-0000-000003000000}"/>
    <cellStyle name="Процентный 4" xfId="3" xr:uid="{00000000-0005-0000-0000-000004000000}"/>
    <cellStyle name="Финансовый" xfId="6" builtinId="3"/>
    <cellStyle name="Финансовый 4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3">
    <tabColor rgb="FF92D050"/>
  </sheetPr>
  <dimension ref="A1:AH91"/>
  <sheetViews>
    <sheetView showGridLines="0" tabSelected="1" zoomScale="60" zoomScaleNormal="60" zoomScaleSheetLayoutView="55" workbookViewId="0">
      <pane xSplit="12" ySplit="18" topLeftCell="M19" activePane="bottomRight" state="frozen"/>
      <selection pane="topRight" activeCell="M1" sqref="M1"/>
      <selection pane="bottomLeft" activeCell="A19" sqref="A19"/>
      <selection pane="bottomRight"/>
    </sheetView>
  </sheetViews>
  <sheetFormatPr defaultRowHeight="15" customHeight="1" x14ac:dyDescent="0.3"/>
  <cols>
    <col min="1" max="1" width="17" style="1" customWidth="1"/>
    <col min="2" max="2" width="75.5703125" style="2" customWidth="1"/>
    <col min="3" max="7" width="22.140625" style="1" customWidth="1"/>
    <col min="8" max="8" width="21.5703125" style="1" customWidth="1"/>
    <col min="9" max="10" width="19" style="1" customWidth="1"/>
    <col min="11" max="11" width="22" style="1" customWidth="1"/>
    <col min="12" max="12" width="21.140625" style="1" customWidth="1"/>
    <col min="13" max="15" width="19" style="1" customWidth="1"/>
    <col min="16" max="16" width="26.7109375" style="1" customWidth="1"/>
    <col min="17" max="18" width="22" style="1" customWidth="1"/>
    <col min="19" max="28" width="15.28515625" style="1" customWidth="1"/>
    <col min="29" max="29" width="69.7109375" style="1" customWidth="1"/>
    <col min="31" max="31" width="15.140625" bestFit="1" customWidth="1"/>
    <col min="32" max="32" width="12.7109375" bestFit="1" customWidth="1"/>
    <col min="35" max="16384" width="9.140625" style="1"/>
  </cols>
  <sheetData>
    <row r="1" spans="1:34" ht="18.75" customHeight="1" x14ac:dyDescent="0.3">
      <c r="AC1" s="3" t="s">
        <v>0</v>
      </c>
    </row>
    <row r="2" spans="1:34" ht="17.25" customHeight="1" x14ac:dyDescent="0.3">
      <c r="AC2" s="4" t="s">
        <v>1</v>
      </c>
    </row>
    <row r="3" spans="1:34" ht="17.25" customHeight="1" x14ac:dyDescent="0.3">
      <c r="R3" s="5"/>
      <c r="AC3" s="4" t="s">
        <v>2</v>
      </c>
    </row>
    <row r="4" spans="1:34" ht="15" customHeight="1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</row>
    <row r="5" spans="1:34" ht="15" customHeight="1" x14ac:dyDescent="0.3">
      <c r="A5" s="39" t="s">
        <v>117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</row>
    <row r="6" spans="1:34" ht="15" customHeight="1" x14ac:dyDescent="0.3">
      <c r="C6" s="6"/>
      <c r="D6" s="6"/>
      <c r="E6" s="6"/>
      <c r="F6" s="6"/>
      <c r="G6" s="6"/>
      <c r="H6" s="6"/>
      <c r="I6" s="6"/>
      <c r="J6" s="6"/>
      <c r="K6" s="7"/>
      <c r="L6" s="7"/>
      <c r="M6" s="7"/>
      <c r="N6" s="7"/>
      <c r="O6" s="7"/>
      <c r="P6" s="7"/>
      <c r="Q6" s="7"/>
    </row>
    <row r="7" spans="1:34" ht="15" customHeight="1" x14ac:dyDescent="0.3">
      <c r="A7" s="39" t="s">
        <v>123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</row>
    <row r="8" spans="1:34" ht="15" customHeight="1" x14ac:dyDescent="0.3"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8"/>
      <c r="O8" s="7"/>
      <c r="P8" s="7"/>
      <c r="Q8" s="7"/>
      <c r="R8" s="9"/>
    </row>
    <row r="9" spans="1:34" ht="15" customHeight="1" x14ac:dyDescent="0.3">
      <c r="C9" s="6"/>
      <c r="D9" s="6"/>
      <c r="E9" s="6"/>
      <c r="F9" s="6"/>
      <c r="G9" s="6"/>
      <c r="H9" s="6"/>
      <c r="I9" s="6"/>
      <c r="J9" s="6"/>
      <c r="K9" s="7"/>
      <c r="L9" s="7"/>
      <c r="M9" s="7"/>
      <c r="N9" s="8"/>
      <c r="O9" s="7"/>
      <c r="P9" s="7"/>
      <c r="Q9" s="7"/>
      <c r="R9" s="9"/>
    </row>
    <row r="10" spans="1:34" ht="15" customHeight="1" x14ac:dyDescent="0.3">
      <c r="A10" s="39" t="s">
        <v>118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</row>
    <row r="11" spans="1:34" ht="15" customHeight="1" x14ac:dyDescent="0.3">
      <c r="A11" s="10"/>
      <c r="C11" s="6"/>
      <c r="D11" s="6"/>
      <c r="E11" s="6"/>
      <c r="F11" s="6"/>
      <c r="G11" s="6"/>
      <c r="H11" s="6"/>
      <c r="I11" s="6"/>
      <c r="J11" s="6"/>
      <c r="K11" s="7"/>
      <c r="L11" s="7"/>
      <c r="M11" s="7"/>
      <c r="N11" s="7"/>
      <c r="O11" s="7"/>
      <c r="P11" s="7"/>
      <c r="Q11" s="7"/>
      <c r="R11" s="9"/>
    </row>
    <row r="12" spans="1:34" ht="15" customHeight="1" x14ac:dyDescent="0.3">
      <c r="A12" s="39" t="s">
        <v>124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</row>
    <row r="13" spans="1:34" ht="15" customHeight="1" x14ac:dyDescent="0.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34" s="7" customFormat="1" ht="15" customHeight="1" x14ac:dyDescent="0.25">
      <c r="AD14"/>
      <c r="AE14"/>
      <c r="AF14"/>
      <c r="AG14"/>
      <c r="AH14"/>
    </row>
    <row r="15" spans="1:34" ht="47.25" customHeight="1" x14ac:dyDescent="0.3">
      <c r="A15" s="35" t="s">
        <v>4</v>
      </c>
      <c r="B15" s="35" t="s">
        <v>5</v>
      </c>
      <c r="C15" s="35" t="s">
        <v>6</v>
      </c>
      <c r="D15" s="38" t="s">
        <v>7</v>
      </c>
      <c r="E15" s="38" t="s">
        <v>8</v>
      </c>
      <c r="F15" s="38" t="s">
        <v>119</v>
      </c>
      <c r="G15" s="38" t="s">
        <v>120</v>
      </c>
      <c r="H15" s="42" t="s">
        <v>121</v>
      </c>
      <c r="I15" s="43"/>
      <c r="J15" s="43"/>
      <c r="K15" s="43"/>
      <c r="L15" s="43"/>
      <c r="M15" s="43"/>
      <c r="N15" s="43"/>
      <c r="O15" s="43"/>
      <c r="P15" s="43"/>
      <c r="Q15" s="43"/>
      <c r="R15" s="38" t="s">
        <v>122</v>
      </c>
      <c r="S15" s="44" t="s">
        <v>9</v>
      </c>
      <c r="T15" s="44"/>
      <c r="U15" s="44"/>
      <c r="V15" s="44"/>
      <c r="W15" s="44"/>
      <c r="X15" s="44"/>
      <c r="Y15" s="44"/>
      <c r="Z15" s="44"/>
      <c r="AA15" s="44"/>
      <c r="AB15" s="44"/>
      <c r="AC15" s="35" t="s">
        <v>10</v>
      </c>
    </row>
    <row r="16" spans="1:34" ht="18.75" x14ac:dyDescent="0.3">
      <c r="A16" s="36"/>
      <c r="B16" s="36"/>
      <c r="C16" s="36"/>
      <c r="D16" s="38"/>
      <c r="E16" s="38"/>
      <c r="F16" s="38"/>
      <c r="G16" s="41"/>
      <c r="H16" s="40" t="s">
        <v>11</v>
      </c>
      <c r="I16" s="40"/>
      <c r="J16" s="40"/>
      <c r="K16" s="40"/>
      <c r="L16" s="40"/>
      <c r="M16" s="40" t="s">
        <v>12</v>
      </c>
      <c r="N16" s="40"/>
      <c r="O16" s="40"/>
      <c r="P16" s="40"/>
      <c r="Q16" s="40"/>
      <c r="R16" s="38"/>
      <c r="S16" s="40" t="s">
        <v>13</v>
      </c>
      <c r="T16" s="40"/>
      <c r="U16" s="40" t="s">
        <v>14</v>
      </c>
      <c r="V16" s="40"/>
      <c r="W16" s="40" t="s">
        <v>15</v>
      </c>
      <c r="X16" s="40"/>
      <c r="Y16" s="40" t="s">
        <v>16</v>
      </c>
      <c r="Z16" s="40"/>
      <c r="AA16" s="40" t="s">
        <v>17</v>
      </c>
      <c r="AB16" s="40"/>
      <c r="AC16" s="36"/>
    </row>
    <row r="17" spans="1:34" ht="131.25" x14ac:dyDescent="0.3">
      <c r="A17" s="37"/>
      <c r="B17" s="37"/>
      <c r="C17" s="37"/>
      <c r="D17" s="38"/>
      <c r="E17" s="38"/>
      <c r="F17" s="38"/>
      <c r="G17" s="41"/>
      <c r="H17" s="12" t="s">
        <v>18</v>
      </c>
      <c r="I17" s="12" t="s">
        <v>14</v>
      </c>
      <c r="J17" s="12" t="s">
        <v>19</v>
      </c>
      <c r="K17" s="12" t="s">
        <v>20</v>
      </c>
      <c r="L17" s="12" t="s">
        <v>17</v>
      </c>
      <c r="M17" s="12" t="s">
        <v>18</v>
      </c>
      <c r="N17" s="12" t="s">
        <v>14</v>
      </c>
      <c r="O17" s="12" t="s">
        <v>19</v>
      </c>
      <c r="P17" s="12" t="s">
        <v>20</v>
      </c>
      <c r="Q17" s="12" t="s">
        <v>17</v>
      </c>
      <c r="R17" s="38"/>
      <c r="S17" s="12" t="s">
        <v>21</v>
      </c>
      <c r="T17" s="12" t="s">
        <v>22</v>
      </c>
      <c r="U17" s="12" t="s">
        <v>21</v>
      </c>
      <c r="V17" s="12" t="s">
        <v>22</v>
      </c>
      <c r="W17" s="12" t="s">
        <v>21</v>
      </c>
      <c r="X17" s="12" t="s">
        <v>22</v>
      </c>
      <c r="Y17" s="12" t="s">
        <v>21</v>
      </c>
      <c r="Z17" s="12" t="s">
        <v>22</v>
      </c>
      <c r="AA17" s="12" t="s">
        <v>21</v>
      </c>
      <c r="AB17" s="12" t="s">
        <v>22</v>
      </c>
      <c r="AC17" s="37"/>
    </row>
    <row r="18" spans="1:34" ht="18.75" x14ac:dyDescent="0.3">
      <c r="A18" s="13">
        <v>1</v>
      </c>
      <c r="B18" s="13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3">
        <v>19</v>
      </c>
      <c r="T18" s="13">
        <v>20</v>
      </c>
      <c r="U18" s="13">
        <v>21</v>
      </c>
      <c r="V18" s="13">
        <v>22</v>
      </c>
      <c r="W18" s="13">
        <v>23</v>
      </c>
      <c r="X18" s="13">
        <v>24</v>
      </c>
      <c r="Y18" s="13">
        <v>25</v>
      </c>
      <c r="Z18" s="13">
        <v>26</v>
      </c>
      <c r="AA18" s="13">
        <v>27</v>
      </c>
      <c r="AB18" s="13">
        <v>28</v>
      </c>
      <c r="AC18" s="13">
        <v>29</v>
      </c>
    </row>
    <row r="19" spans="1:34" s="19" customFormat="1" ht="15.75" x14ac:dyDescent="0.25">
      <c r="A19" s="14" t="s">
        <v>23</v>
      </c>
      <c r="B19" s="15" t="s">
        <v>24</v>
      </c>
      <c r="C19" s="16" t="s">
        <v>25</v>
      </c>
      <c r="D19" s="17">
        <f>SUM(D20:D25)</f>
        <v>51.566347352000008</v>
      </c>
      <c r="E19" s="17">
        <f t="shared" ref="E19:AB19" si="0">SUM(E20:E25)</f>
        <v>7.5569895949999992</v>
      </c>
      <c r="F19" s="17">
        <f t="shared" si="0"/>
        <v>0</v>
      </c>
      <c r="G19" s="17">
        <f t="shared" si="0"/>
        <v>51.566347352000008</v>
      </c>
      <c r="H19" s="17">
        <f t="shared" si="0"/>
        <v>13.518854000000001</v>
      </c>
      <c r="I19" s="17">
        <f t="shared" si="0"/>
        <v>0</v>
      </c>
      <c r="J19" s="17">
        <f t="shared" si="0"/>
        <v>0</v>
      </c>
      <c r="K19" s="17">
        <f t="shared" si="0"/>
        <v>13.518854000000001</v>
      </c>
      <c r="L19" s="17">
        <f t="shared" si="0"/>
        <v>0</v>
      </c>
      <c r="M19" s="17">
        <f t="shared" si="0"/>
        <v>34.796057988000001</v>
      </c>
      <c r="N19" s="17">
        <f t="shared" si="0"/>
        <v>0</v>
      </c>
      <c r="O19" s="17">
        <f t="shared" si="0"/>
        <v>0</v>
      </c>
      <c r="P19" s="17">
        <f t="shared" si="0"/>
        <v>15.161982</v>
      </c>
      <c r="Q19" s="17">
        <f t="shared" si="0"/>
        <v>19.634075987999999</v>
      </c>
      <c r="R19" s="17">
        <f t="shared" si="0"/>
        <v>16.770289364</v>
      </c>
      <c r="S19" s="17">
        <f t="shared" si="0"/>
        <v>21.277203987999997</v>
      </c>
      <c r="T19" s="17">
        <f t="shared" si="0"/>
        <v>-51.351009486454991</v>
      </c>
      <c r="U19" s="17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1.643127999999999</v>
      </c>
      <c r="Z19" s="17">
        <f t="shared" si="0"/>
        <v>-51.351009486454991</v>
      </c>
      <c r="AA19" s="17">
        <f t="shared" si="0"/>
        <v>19.634075987999999</v>
      </c>
      <c r="AB19" s="17">
        <f t="shared" si="0"/>
        <v>0</v>
      </c>
      <c r="AC19" s="18" t="s">
        <v>26</v>
      </c>
      <c r="AD19"/>
      <c r="AE19"/>
      <c r="AF19"/>
      <c r="AG19"/>
      <c r="AH19"/>
    </row>
    <row r="20" spans="1:34" s="19" customFormat="1" ht="15.75" x14ac:dyDescent="0.25">
      <c r="A20" s="14" t="s">
        <v>27</v>
      </c>
      <c r="B20" s="15" t="s">
        <v>28</v>
      </c>
      <c r="C20" s="16" t="s">
        <v>25</v>
      </c>
      <c r="D20" s="17">
        <f>SUM(D27)</f>
        <v>14.712251999999999</v>
      </c>
      <c r="E20" s="17">
        <f t="shared" ref="E20:AB20" si="1">SUM(E27)</f>
        <v>6.2085585199999995</v>
      </c>
      <c r="F20" s="17">
        <f t="shared" si="1"/>
        <v>0</v>
      </c>
      <c r="G20" s="17">
        <f t="shared" si="1"/>
        <v>14.712251999999999</v>
      </c>
      <c r="H20" s="17">
        <f t="shared" si="1"/>
        <v>0</v>
      </c>
      <c r="I20" s="17">
        <f t="shared" si="1"/>
        <v>0</v>
      </c>
      <c r="J20" s="17">
        <f t="shared" si="1"/>
        <v>0</v>
      </c>
      <c r="K20" s="17">
        <f t="shared" si="1"/>
        <v>0</v>
      </c>
      <c r="L20" s="17">
        <f t="shared" si="1"/>
        <v>0</v>
      </c>
      <c r="M20" s="17">
        <f t="shared" si="1"/>
        <v>14.712251999999999</v>
      </c>
      <c r="N20" s="17">
        <f t="shared" si="1"/>
        <v>0</v>
      </c>
      <c r="O20" s="17">
        <f t="shared" si="1"/>
        <v>0</v>
      </c>
      <c r="P20" s="17">
        <f t="shared" si="1"/>
        <v>8.5851959999999998</v>
      </c>
      <c r="Q20" s="17">
        <f t="shared" si="1"/>
        <v>6.1270559999999996</v>
      </c>
      <c r="R20" s="17">
        <f t="shared" si="1"/>
        <v>0</v>
      </c>
      <c r="S20" s="17">
        <f t="shared" si="1"/>
        <v>14.712251999999999</v>
      </c>
      <c r="T20" s="17">
        <f t="shared" si="1"/>
        <v>0</v>
      </c>
      <c r="U20" s="17">
        <f t="shared" si="1"/>
        <v>0</v>
      </c>
      <c r="V20" s="17">
        <f t="shared" si="1"/>
        <v>0</v>
      </c>
      <c r="W20" s="17">
        <f t="shared" si="1"/>
        <v>0</v>
      </c>
      <c r="X20" s="17">
        <f t="shared" si="1"/>
        <v>0</v>
      </c>
      <c r="Y20" s="17">
        <f t="shared" si="1"/>
        <v>8.5851959999999998</v>
      </c>
      <c r="Z20" s="17">
        <f t="shared" si="1"/>
        <v>0</v>
      </c>
      <c r="AA20" s="17">
        <f t="shared" si="1"/>
        <v>6.1270559999999996</v>
      </c>
      <c r="AB20" s="17">
        <f t="shared" si="1"/>
        <v>0</v>
      </c>
      <c r="AC20" s="18" t="s">
        <v>26</v>
      </c>
      <c r="AD20"/>
      <c r="AE20"/>
      <c r="AF20"/>
      <c r="AG20"/>
      <c r="AH20"/>
    </row>
    <row r="21" spans="1:34" s="20" customFormat="1" ht="18.75" x14ac:dyDescent="0.3">
      <c r="A21" s="14" t="s">
        <v>29</v>
      </c>
      <c r="B21" s="15" t="s">
        <v>30</v>
      </c>
      <c r="C21" s="16" t="s">
        <v>25</v>
      </c>
      <c r="D21" s="17">
        <f>SUM(D43)</f>
        <v>16.855742000000003</v>
      </c>
      <c r="E21" s="17">
        <f t="shared" ref="E21:AB21" si="2">SUM(E43)</f>
        <v>1.3484310749999999</v>
      </c>
      <c r="F21" s="17">
        <f t="shared" si="2"/>
        <v>0</v>
      </c>
      <c r="G21" s="17">
        <f t="shared" si="2"/>
        <v>16.855742000000003</v>
      </c>
      <c r="H21" s="17">
        <f t="shared" si="2"/>
        <v>13.518854000000001</v>
      </c>
      <c r="I21" s="17">
        <f t="shared" si="2"/>
        <v>0</v>
      </c>
      <c r="J21" s="17">
        <f t="shared" si="2"/>
        <v>0</v>
      </c>
      <c r="K21" s="17">
        <f t="shared" si="2"/>
        <v>13.518854000000001</v>
      </c>
      <c r="L21" s="17">
        <f t="shared" si="2"/>
        <v>0</v>
      </c>
      <c r="M21" s="17">
        <f t="shared" si="2"/>
        <v>6.5767860000000002</v>
      </c>
      <c r="N21" s="17">
        <f t="shared" si="2"/>
        <v>0</v>
      </c>
      <c r="O21" s="17">
        <f t="shared" si="2"/>
        <v>0</v>
      </c>
      <c r="P21" s="17">
        <f t="shared" si="2"/>
        <v>6.5767860000000002</v>
      </c>
      <c r="Q21" s="17">
        <f t="shared" si="2"/>
        <v>0</v>
      </c>
      <c r="R21" s="17">
        <f t="shared" si="2"/>
        <v>10.278956000000001</v>
      </c>
      <c r="S21" s="17">
        <f t="shared" si="2"/>
        <v>-6.9420680000000008</v>
      </c>
      <c r="T21" s="17">
        <f t="shared" si="2"/>
        <v>-51.351009486454991</v>
      </c>
      <c r="U21" s="17">
        <f t="shared" si="2"/>
        <v>0</v>
      </c>
      <c r="V21" s="17">
        <f t="shared" si="2"/>
        <v>0</v>
      </c>
      <c r="W21" s="17">
        <f t="shared" si="2"/>
        <v>0</v>
      </c>
      <c r="X21" s="17">
        <f t="shared" si="2"/>
        <v>0</v>
      </c>
      <c r="Y21" s="17">
        <f t="shared" si="2"/>
        <v>-6.9420680000000008</v>
      </c>
      <c r="Z21" s="17">
        <f t="shared" si="2"/>
        <v>-51.351009486454991</v>
      </c>
      <c r="AA21" s="17">
        <f t="shared" si="2"/>
        <v>0</v>
      </c>
      <c r="AB21" s="17">
        <f t="shared" si="2"/>
        <v>0</v>
      </c>
      <c r="AC21" s="18" t="s">
        <v>26</v>
      </c>
      <c r="AD21"/>
      <c r="AE21"/>
      <c r="AF21"/>
      <c r="AG21"/>
      <c r="AH21"/>
    </row>
    <row r="22" spans="1:34" s="20" customFormat="1" ht="31.5" x14ac:dyDescent="0.3">
      <c r="A22" s="14" t="s">
        <v>31</v>
      </c>
      <c r="B22" s="15" t="s">
        <v>32</v>
      </c>
      <c r="C22" s="16" t="s">
        <v>25</v>
      </c>
      <c r="D22" s="17">
        <f>SUM(D72)</f>
        <v>0</v>
      </c>
      <c r="E22" s="17">
        <f t="shared" ref="E22:AB22" si="3">SUM(E72)</f>
        <v>0</v>
      </c>
      <c r="F22" s="17">
        <f t="shared" si="3"/>
        <v>0</v>
      </c>
      <c r="G22" s="17">
        <f t="shared" si="3"/>
        <v>0</v>
      </c>
      <c r="H22" s="17">
        <f t="shared" si="3"/>
        <v>0</v>
      </c>
      <c r="I22" s="17">
        <f t="shared" si="3"/>
        <v>0</v>
      </c>
      <c r="J22" s="17">
        <f t="shared" si="3"/>
        <v>0</v>
      </c>
      <c r="K22" s="17">
        <f t="shared" si="3"/>
        <v>0</v>
      </c>
      <c r="L22" s="17">
        <f t="shared" si="3"/>
        <v>0</v>
      </c>
      <c r="M22" s="17">
        <f t="shared" si="3"/>
        <v>0</v>
      </c>
      <c r="N22" s="17">
        <f t="shared" si="3"/>
        <v>0</v>
      </c>
      <c r="O22" s="17">
        <f t="shared" si="3"/>
        <v>0</v>
      </c>
      <c r="P22" s="17">
        <f t="shared" si="3"/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17">
        <f t="shared" si="3"/>
        <v>0</v>
      </c>
      <c r="U22" s="17">
        <f t="shared" si="3"/>
        <v>0</v>
      </c>
      <c r="V22" s="17">
        <f t="shared" si="3"/>
        <v>0</v>
      </c>
      <c r="W22" s="17">
        <f t="shared" si="3"/>
        <v>0</v>
      </c>
      <c r="X22" s="17">
        <f t="shared" si="3"/>
        <v>0</v>
      </c>
      <c r="Y22" s="17">
        <f t="shared" si="3"/>
        <v>0</v>
      </c>
      <c r="Z22" s="17">
        <f t="shared" si="3"/>
        <v>0</v>
      </c>
      <c r="AA22" s="17">
        <f t="shared" si="3"/>
        <v>0</v>
      </c>
      <c r="AB22" s="17">
        <f t="shared" si="3"/>
        <v>0</v>
      </c>
      <c r="AC22" s="18" t="s">
        <v>26</v>
      </c>
      <c r="AD22"/>
      <c r="AE22"/>
      <c r="AF22"/>
      <c r="AG22"/>
      <c r="AH22"/>
    </row>
    <row r="23" spans="1:34" s="20" customFormat="1" ht="18.75" x14ac:dyDescent="0.3">
      <c r="A23" s="14" t="s">
        <v>33</v>
      </c>
      <c r="B23" s="15" t="s">
        <v>34</v>
      </c>
      <c r="C23" s="16" t="s">
        <v>25</v>
      </c>
      <c r="D23" s="17">
        <f>SUM(D75)</f>
        <v>0</v>
      </c>
      <c r="E23" s="17">
        <f t="shared" ref="E23:AB23" si="4">SUM(E75)</f>
        <v>0</v>
      </c>
      <c r="F23" s="17">
        <f t="shared" si="4"/>
        <v>0</v>
      </c>
      <c r="G23" s="17">
        <f t="shared" si="4"/>
        <v>0</v>
      </c>
      <c r="H23" s="17">
        <f t="shared" si="4"/>
        <v>0</v>
      </c>
      <c r="I23" s="17">
        <f t="shared" si="4"/>
        <v>0</v>
      </c>
      <c r="J23" s="17">
        <f t="shared" si="4"/>
        <v>0</v>
      </c>
      <c r="K23" s="17">
        <f t="shared" si="4"/>
        <v>0</v>
      </c>
      <c r="L23" s="17">
        <f t="shared" si="4"/>
        <v>0</v>
      </c>
      <c r="M23" s="17">
        <f t="shared" si="4"/>
        <v>0</v>
      </c>
      <c r="N23" s="17">
        <f t="shared" si="4"/>
        <v>0</v>
      </c>
      <c r="O23" s="17">
        <f t="shared" si="4"/>
        <v>0</v>
      </c>
      <c r="P23" s="17">
        <f t="shared" si="4"/>
        <v>0</v>
      </c>
      <c r="Q23" s="17">
        <f t="shared" si="4"/>
        <v>0</v>
      </c>
      <c r="R23" s="17">
        <f t="shared" si="4"/>
        <v>0</v>
      </c>
      <c r="S23" s="17">
        <f t="shared" si="4"/>
        <v>0</v>
      </c>
      <c r="T23" s="17">
        <f t="shared" si="4"/>
        <v>0</v>
      </c>
      <c r="U23" s="17">
        <f t="shared" si="4"/>
        <v>0</v>
      </c>
      <c r="V23" s="17">
        <f t="shared" si="4"/>
        <v>0</v>
      </c>
      <c r="W23" s="17">
        <f t="shared" si="4"/>
        <v>0</v>
      </c>
      <c r="X23" s="17">
        <f t="shared" si="4"/>
        <v>0</v>
      </c>
      <c r="Y23" s="17">
        <f t="shared" si="4"/>
        <v>0</v>
      </c>
      <c r="Z23" s="17">
        <f t="shared" si="4"/>
        <v>0</v>
      </c>
      <c r="AA23" s="17">
        <f t="shared" si="4"/>
        <v>0</v>
      </c>
      <c r="AB23" s="17">
        <f t="shared" si="4"/>
        <v>0</v>
      </c>
      <c r="AC23" s="18" t="s">
        <v>26</v>
      </c>
      <c r="AD23"/>
      <c r="AE23"/>
      <c r="AF23"/>
      <c r="AG23"/>
      <c r="AH23"/>
    </row>
    <row r="24" spans="1:34" s="20" customFormat="1" ht="31.5" x14ac:dyDescent="0.3">
      <c r="A24" s="14" t="s">
        <v>35</v>
      </c>
      <c r="B24" s="15" t="s">
        <v>36</v>
      </c>
      <c r="C24" s="16" t="s">
        <v>25</v>
      </c>
      <c r="D24" s="17">
        <f>SUM(D76)</f>
        <v>0</v>
      </c>
      <c r="E24" s="17">
        <f t="shared" ref="E24:AB24" si="5">SUM(E76)</f>
        <v>0</v>
      </c>
      <c r="F24" s="17">
        <f t="shared" si="5"/>
        <v>0</v>
      </c>
      <c r="G24" s="17">
        <f t="shared" si="5"/>
        <v>0</v>
      </c>
      <c r="H24" s="17">
        <f t="shared" si="5"/>
        <v>0</v>
      </c>
      <c r="I24" s="17">
        <f t="shared" si="5"/>
        <v>0</v>
      </c>
      <c r="J24" s="17">
        <f t="shared" si="5"/>
        <v>0</v>
      </c>
      <c r="K24" s="17">
        <f t="shared" si="5"/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17">
        <f t="shared" si="5"/>
        <v>0</v>
      </c>
      <c r="P24" s="17">
        <f t="shared" si="5"/>
        <v>0</v>
      </c>
      <c r="Q24" s="17">
        <f t="shared" si="5"/>
        <v>0</v>
      </c>
      <c r="R24" s="17">
        <f t="shared" si="5"/>
        <v>0</v>
      </c>
      <c r="S24" s="17">
        <f t="shared" si="5"/>
        <v>0</v>
      </c>
      <c r="T24" s="17">
        <f t="shared" si="5"/>
        <v>0</v>
      </c>
      <c r="U24" s="17">
        <f t="shared" si="5"/>
        <v>0</v>
      </c>
      <c r="V24" s="17">
        <f t="shared" si="5"/>
        <v>0</v>
      </c>
      <c r="W24" s="17">
        <f t="shared" si="5"/>
        <v>0</v>
      </c>
      <c r="X24" s="17">
        <f t="shared" si="5"/>
        <v>0</v>
      </c>
      <c r="Y24" s="17">
        <f t="shared" si="5"/>
        <v>0</v>
      </c>
      <c r="Z24" s="17">
        <f t="shared" si="5"/>
        <v>0</v>
      </c>
      <c r="AA24" s="17">
        <f t="shared" si="5"/>
        <v>0</v>
      </c>
      <c r="AB24" s="17">
        <f t="shared" si="5"/>
        <v>0</v>
      </c>
      <c r="AC24" s="18" t="s">
        <v>26</v>
      </c>
      <c r="AD24"/>
      <c r="AE24"/>
      <c r="AF24"/>
      <c r="AG24"/>
      <c r="AH24"/>
    </row>
    <row r="25" spans="1:34" s="20" customFormat="1" ht="18.75" x14ac:dyDescent="0.3">
      <c r="A25" s="14" t="s">
        <v>37</v>
      </c>
      <c r="B25" s="15" t="s">
        <v>38</v>
      </c>
      <c r="C25" s="16" t="s">
        <v>25</v>
      </c>
      <c r="D25" s="17">
        <f>SUM(D77)</f>
        <v>19.998353352000002</v>
      </c>
      <c r="E25" s="17">
        <f t="shared" ref="E25:AB25" si="6">SUM(E77)</f>
        <v>0</v>
      </c>
      <c r="F25" s="17">
        <f t="shared" si="6"/>
        <v>0</v>
      </c>
      <c r="G25" s="17">
        <f t="shared" si="6"/>
        <v>19.998353352000002</v>
      </c>
      <c r="H25" s="17">
        <f t="shared" si="6"/>
        <v>0</v>
      </c>
      <c r="I25" s="17">
        <f t="shared" si="6"/>
        <v>0</v>
      </c>
      <c r="J25" s="17">
        <f t="shared" si="6"/>
        <v>0</v>
      </c>
      <c r="K25" s="17">
        <f t="shared" si="6"/>
        <v>0</v>
      </c>
      <c r="L25" s="17">
        <f t="shared" si="6"/>
        <v>0</v>
      </c>
      <c r="M25" s="17">
        <f t="shared" si="6"/>
        <v>13.507019988</v>
      </c>
      <c r="N25" s="17">
        <f t="shared" si="6"/>
        <v>0</v>
      </c>
      <c r="O25" s="17">
        <f t="shared" si="6"/>
        <v>0</v>
      </c>
      <c r="P25" s="17">
        <f t="shared" si="6"/>
        <v>0</v>
      </c>
      <c r="Q25" s="17">
        <f t="shared" si="6"/>
        <v>13.507019988</v>
      </c>
      <c r="R25" s="17">
        <f t="shared" si="6"/>
        <v>6.4913333640000008</v>
      </c>
      <c r="S25" s="17">
        <f t="shared" si="6"/>
        <v>13.507019988</v>
      </c>
      <c r="T25" s="17">
        <f t="shared" si="6"/>
        <v>0</v>
      </c>
      <c r="U25" s="17">
        <f t="shared" si="6"/>
        <v>0</v>
      </c>
      <c r="V25" s="17">
        <f t="shared" si="6"/>
        <v>0</v>
      </c>
      <c r="W25" s="17">
        <f t="shared" si="6"/>
        <v>0</v>
      </c>
      <c r="X25" s="17">
        <f t="shared" si="6"/>
        <v>0</v>
      </c>
      <c r="Y25" s="17">
        <f t="shared" si="6"/>
        <v>0</v>
      </c>
      <c r="Z25" s="17">
        <f t="shared" si="6"/>
        <v>0</v>
      </c>
      <c r="AA25" s="17">
        <f t="shared" si="6"/>
        <v>13.507019988</v>
      </c>
      <c r="AB25" s="17">
        <f t="shared" si="6"/>
        <v>0</v>
      </c>
      <c r="AC25" s="18" t="s">
        <v>26</v>
      </c>
      <c r="AD25"/>
      <c r="AE25"/>
      <c r="AF25"/>
      <c r="AG25"/>
      <c r="AH25"/>
    </row>
    <row r="26" spans="1:34" s="20" customFormat="1" ht="18.75" x14ac:dyDescent="0.3">
      <c r="A26" s="14" t="s">
        <v>39</v>
      </c>
      <c r="B26" s="15" t="s">
        <v>40</v>
      </c>
      <c r="C26" s="16" t="s">
        <v>25</v>
      </c>
      <c r="D26" s="21">
        <f t="shared" ref="D26:R26" si="7">SUM(D27,D43,D72,D75,D76,D77)</f>
        <v>51.566347352000008</v>
      </c>
      <c r="E26" s="21">
        <f t="shared" si="7"/>
        <v>7.5569895949999992</v>
      </c>
      <c r="F26" s="21">
        <f t="shared" si="7"/>
        <v>0</v>
      </c>
      <c r="G26" s="21">
        <f t="shared" si="7"/>
        <v>51.566347352000008</v>
      </c>
      <c r="H26" s="21">
        <f t="shared" si="7"/>
        <v>13.518854000000001</v>
      </c>
      <c r="I26" s="21">
        <f t="shared" si="7"/>
        <v>0</v>
      </c>
      <c r="J26" s="21">
        <f t="shared" si="7"/>
        <v>0</v>
      </c>
      <c r="K26" s="21">
        <f t="shared" si="7"/>
        <v>13.518854000000001</v>
      </c>
      <c r="L26" s="21">
        <f t="shared" si="7"/>
        <v>0</v>
      </c>
      <c r="M26" s="21">
        <f t="shared" si="7"/>
        <v>34.796057988000001</v>
      </c>
      <c r="N26" s="21">
        <f t="shared" si="7"/>
        <v>0</v>
      </c>
      <c r="O26" s="21">
        <f t="shared" si="7"/>
        <v>0</v>
      </c>
      <c r="P26" s="21">
        <f t="shared" si="7"/>
        <v>15.161982</v>
      </c>
      <c r="Q26" s="21">
        <f t="shared" si="7"/>
        <v>19.634075987999999</v>
      </c>
      <c r="R26" s="21">
        <f t="shared" si="7"/>
        <v>16.770289364</v>
      </c>
      <c r="S26" s="21">
        <f t="shared" ref="S26:S30" si="8">IF(H26="нд","нд",N(M26)-N(H26))</f>
        <v>21.277203988</v>
      </c>
      <c r="T26" s="21">
        <f t="shared" ref="T26:T30" si="9">IF(S26="нд","нд",IF(S26=0,0,IF(AND(N(H26)=0,S26&lt;&gt;0),"нд",(N(S26))/N(H26)*100)))</f>
        <v>157.38910996449846</v>
      </c>
      <c r="U26" s="21">
        <f t="shared" ref="U26:U30" si="10">IF(H26="нд","нд",N(N26)-N(I26))</f>
        <v>0</v>
      </c>
      <c r="V26" s="21">
        <f t="shared" ref="V26:V30" si="11">IF(U26="нд","нд",IF(U26=0,0,IF(AND(N(I26)=0,U26&lt;&gt;0),"нд",(N(U26))/N(I26)*100)))</f>
        <v>0</v>
      </c>
      <c r="W26" s="21">
        <f t="shared" ref="W26:W30" si="12">IF(H26="нд","нд",N(O26)-N(J26))</f>
        <v>0</v>
      </c>
      <c r="X26" s="21">
        <f t="shared" ref="X26:X30" si="13">IF(W26="нд","нд",IF(W26=0,0,IF(AND(N(J26)=0,W26&lt;&gt;0),"нд",(N(W26))/N(J26)*100)))</f>
        <v>0</v>
      </c>
      <c r="Y26" s="21">
        <f t="shared" ref="Y26:Y30" si="14">IF(H26="нд","нд",N(P26)-N(K26))</f>
        <v>1.643127999999999</v>
      </c>
      <c r="Z26" s="21">
        <f t="shared" ref="Z26:Z30" si="15">IF(Y26="нд","нд",IF(Y26=0,0,IF(AND(N(K26)=0,Y26&lt;&gt;0),"нд",(N(Y26))/N(K26)*100)))</f>
        <v>12.154343851927084</v>
      </c>
      <c r="AA26" s="21">
        <f t="shared" ref="AA26:AA30" si="16">IF(H26="нд","нд",N(Q26)-N(L26))</f>
        <v>19.634075987999999</v>
      </c>
      <c r="AB26" s="21" t="str">
        <f t="shared" ref="AB26:AB30" si="17">IF(AA26="нд","нд",IF(AA26=0,0,IF(AND(N(L26)=0,AA26&lt;&gt;0),"нд",(N(AA26))/N(L26)*100)))</f>
        <v>нд</v>
      </c>
      <c r="AC26" s="18" t="s">
        <v>26</v>
      </c>
      <c r="AD26"/>
      <c r="AE26"/>
      <c r="AF26"/>
      <c r="AG26"/>
      <c r="AH26"/>
    </row>
    <row r="27" spans="1:34" s="20" customFormat="1" ht="18.75" x14ac:dyDescent="0.3">
      <c r="A27" s="14" t="s">
        <v>41</v>
      </c>
      <c r="B27" s="15" t="s">
        <v>42</v>
      </c>
      <c r="C27" s="16" t="s">
        <v>25</v>
      </c>
      <c r="D27" s="21">
        <f t="shared" ref="D27:R27" si="18">SUM(D28,D33,D36,D40)</f>
        <v>14.712251999999999</v>
      </c>
      <c r="E27" s="21">
        <f t="shared" si="18"/>
        <v>6.2085585199999995</v>
      </c>
      <c r="F27" s="21">
        <f t="shared" si="18"/>
        <v>0</v>
      </c>
      <c r="G27" s="21">
        <f t="shared" si="18"/>
        <v>14.712251999999999</v>
      </c>
      <c r="H27" s="21">
        <f t="shared" si="18"/>
        <v>0</v>
      </c>
      <c r="I27" s="21">
        <f t="shared" si="18"/>
        <v>0</v>
      </c>
      <c r="J27" s="21">
        <f t="shared" si="18"/>
        <v>0</v>
      </c>
      <c r="K27" s="21">
        <f t="shared" si="18"/>
        <v>0</v>
      </c>
      <c r="L27" s="21">
        <f t="shared" si="18"/>
        <v>0</v>
      </c>
      <c r="M27" s="21">
        <f t="shared" si="18"/>
        <v>14.712251999999999</v>
      </c>
      <c r="N27" s="21">
        <f t="shared" si="18"/>
        <v>0</v>
      </c>
      <c r="O27" s="21">
        <f t="shared" si="18"/>
        <v>0</v>
      </c>
      <c r="P27" s="21">
        <f t="shared" si="18"/>
        <v>8.5851959999999998</v>
      </c>
      <c r="Q27" s="21">
        <f t="shared" si="18"/>
        <v>6.1270559999999996</v>
      </c>
      <c r="R27" s="21">
        <f t="shared" si="18"/>
        <v>0</v>
      </c>
      <c r="S27" s="21">
        <f t="shared" si="8"/>
        <v>14.712251999999999</v>
      </c>
      <c r="T27" s="21" t="str">
        <f t="shared" si="9"/>
        <v>нд</v>
      </c>
      <c r="U27" s="21">
        <f t="shared" si="10"/>
        <v>0</v>
      </c>
      <c r="V27" s="21">
        <f t="shared" si="11"/>
        <v>0</v>
      </c>
      <c r="W27" s="21">
        <f t="shared" si="12"/>
        <v>0</v>
      </c>
      <c r="X27" s="21">
        <f t="shared" si="13"/>
        <v>0</v>
      </c>
      <c r="Y27" s="21">
        <f t="shared" si="14"/>
        <v>8.5851959999999998</v>
      </c>
      <c r="Z27" s="21" t="str">
        <f t="shared" si="15"/>
        <v>нд</v>
      </c>
      <c r="AA27" s="21">
        <f t="shared" si="16"/>
        <v>6.1270559999999996</v>
      </c>
      <c r="AB27" s="21" t="str">
        <f t="shared" si="17"/>
        <v>нд</v>
      </c>
      <c r="AC27" s="18" t="s">
        <v>26</v>
      </c>
      <c r="AD27"/>
      <c r="AE27"/>
      <c r="AF27"/>
      <c r="AG27"/>
      <c r="AH27"/>
    </row>
    <row r="28" spans="1:34" s="20" customFormat="1" ht="31.5" x14ac:dyDescent="0.3">
      <c r="A28" s="14" t="s">
        <v>43</v>
      </c>
      <c r="B28" s="15" t="s">
        <v>44</v>
      </c>
      <c r="C28" s="16" t="s">
        <v>25</v>
      </c>
      <c r="D28" s="21">
        <f>SUM(D29:D31)</f>
        <v>14.712251999999999</v>
      </c>
      <c r="E28" s="21">
        <f>SUM(E29:E31)</f>
        <v>6.2085585199999995</v>
      </c>
      <c r="F28" s="21">
        <f>SUM(F29:F31)</f>
        <v>0</v>
      </c>
      <c r="G28" s="21">
        <f>SUM(G29:G31)</f>
        <v>14.712251999999999</v>
      </c>
      <c r="H28" s="21">
        <f t="shared" ref="H28:Q28" si="19">SUM(H29:H31)</f>
        <v>0</v>
      </c>
      <c r="I28" s="21">
        <f t="shared" si="19"/>
        <v>0</v>
      </c>
      <c r="J28" s="21">
        <f>SUM(J29:J31)</f>
        <v>0</v>
      </c>
      <c r="K28" s="21">
        <v>0</v>
      </c>
      <c r="L28" s="21">
        <v>0</v>
      </c>
      <c r="M28" s="21">
        <f>SUM(M29:M31)</f>
        <v>14.712251999999999</v>
      </c>
      <c r="N28" s="21">
        <f t="shared" si="19"/>
        <v>0</v>
      </c>
      <c r="O28" s="21">
        <f t="shared" si="19"/>
        <v>0</v>
      </c>
      <c r="P28" s="21">
        <f t="shared" si="19"/>
        <v>8.5851959999999998</v>
      </c>
      <c r="Q28" s="21">
        <f t="shared" si="19"/>
        <v>6.1270559999999996</v>
      </c>
      <c r="R28" s="21">
        <f>SUM(R29:R31)</f>
        <v>0</v>
      </c>
      <c r="S28" s="21">
        <f t="shared" si="8"/>
        <v>14.712251999999999</v>
      </c>
      <c r="T28" s="21" t="str">
        <f t="shared" si="9"/>
        <v>нд</v>
      </c>
      <c r="U28" s="21">
        <f t="shared" si="10"/>
        <v>0</v>
      </c>
      <c r="V28" s="21">
        <f t="shared" si="11"/>
        <v>0</v>
      </c>
      <c r="W28" s="21">
        <f t="shared" si="12"/>
        <v>0</v>
      </c>
      <c r="X28" s="21">
        <f t="shared" si="13"/>
        <v>0</v>
      </c>
      <c r="Y28" s="21">
        <f t="shared" si="14"/>
        <v>8.5851959999999998</v>
      </c>
      <c r="Z28" s="21" t="str">
        <f t="shared" si="15"/>
        <v>нд</v>
      </c>
      <c r="AA28" s="21">
        <f t="shared" si="16"/>
        <v>6.1270559999999996</v>
      </c>
      <c r="AB28" s="21" t="str">
        <f t="shared" si="17"/>
        <v>нд</v>
      </c>
      <c r="AC28" s="18" t="s">
        <v>26</v>
      </c>
      <c r="AD28"/>
      <c r="AE28"/>
      <c r="AF28"/>
      <c r="AG28"/>
      <c r="AH28"/>
    </row>
    <row r="29" spans="1:34" s="20" customFormat="1" ht="31.5" x14ac:dyDescent="0.3">
      <c r="A29" s="14" t="s">
        <v>45</v>
      </c>
      <c r="B29" s="15" t="s">
        <v>46</v>
      </c>
      <c r="C29" s="16" t="s">
        <v>25</v>
      </c>
      <c r="D29" s="17">
        <v>7.7180160000000004</v>
      </c>
      <c r="E29" s="17" t="s">
        <v>26</v>
      </c>
      <c r="F29" s="17">
        <v>0</v>
      </c>
      <c r="G29" s="17">
        <f t="shared" ref="G29:G30" si="20">IF(AND(D29="нд",F29="нд"),"нд",IFERROR(D29-F29,"Ошибка!"))</f>
        <v>7.7180160000000004</v>
      </c>
      <c r="H29" s="17">
        <f>SUM(I29:L29)</f>
        <v>0</v>
      </c>
      <c r="I29" s="17">
        <v>0</v>
      </c>
      <c r="J29" s="17">
        <v>0</v>
      </c>
      <c r="K29" s="17">
        <v>0</v>
      </c>
      <c r="L29" s="17">
        <v>0</v>
      </c>
      <c r="M29" s="17">
        <v>7.7180160000000004</v>
      </c>
      <c r="N29" s="17">
        <v>0</v>
      </c>
      <c r="O29" s="17">
        <v>0</v>
      </c>
      <c r="P29" s="17">
        <v>7.7180160000000004</v>
      </c>
      <c r="Q29" s="17">
        <v>0</v>
      </c>
      <c r="R29" s="17">
        <f t="shared" ref="R29:R30" si="21">IFERROR(G29-M29,"Ошибка!")</f>
        <v>0</v>
      </c>
      <c r="S29" s="17">
        <f t="shared" si="8"/>
        <v>7.7180160000000004</v>
      </c>
      <c r="T29" s="17" t="str">
        <f t="shared" si="9"/>
        <v>нд</v>
      </c>
      <c r="U29" s="17">
        <f t="shared" si="10"/>
        <v>0</v>
      </c>
      <c r="V29" s="17">
        <f t="shared" si="11"/>
        <v>0</v>
      </c>
      <c r="W29" s="17">
        <f t="shared" si="12"/>
        <v>0</v>
      </c>
      <c r="X29" s="17">
        <f t="shared" si="13"/>
        <v>0</v>
      </c>
      <c r="Y29" s="17">
        <f t="shared" si="14"/>
        <v>7.7180160000000004</v>
      </c>
      <c r="Z29" s="17" t="str">
        <f t="shared" si="15"/>
        <v>нд</v>
      </c>
      <c r="AA29" s="17">
        <f t="shared" si="16"/>
        <v>0</v>
      </c>
      <c r="AB29" s="17">
        <f t="shared" si="17"/>
        <v>0</v>
      </c>
      <c r="AC29" s="18" t="s">
        <v>26</v>
      </c>
      <c r="AD29"/>
      <c r="AE29"/>
      <c r="AF29"/>
      <c r="AG29"/>
      <c r="AH29"/>
    </row>
    <row r="30" spans="1:34" s="20" customFormat="1" ht="31.5" x14ac:dyDescent="0.3">
      <c r="A30" s="14" t="s">
        <v>47</v>
      </c>
      <c r="B30" s="15" t="s">
        <v>48</v>
      </c>
      <c r="C30" s="16" t="s">
        <v>25</v>
      </c>
      <c r="D30" s="17">
        <v>0.86717999999999995</v>
      </c>
      <c r="E30" s="17" t="s">
        <v>26</v>
      </c>
      <c r="F30" s="17">
        <v>0</v>
      </c>
      <c r="G30" s="17">
        <f t="shared" si="20"/>
        <v>0.86717999999999995</v>
      </c>
      <c r="H30" s="17">
        <f>SUM(I30:L30)</f>
        <v>0</v>
      </c>
      <c r="I30" s="17">
        <v>0</v>
      </c>
      <c r="J30" s="17">
        <v>0</v>
      </c>
      <c r="K30" s="17">
        <v>0</v>
      </c>
      <c r="L30" s="17">
        <v>0</v>
      </c>
      <c r="M30" s="17">
        <v>0.86717999999999995</v>
      </c>
      <c r="N30" s="17">
        <v>0</v>
      </c>
      <c r="O30" s="17">
        <v>0</v>
      </c>
      <c r="P30" s="17">
        <v>0.86717999999999995</v>
      </c>
      <c r="Q30" s="17">
        <v>0</v>
      </c>
      <c r="R30" s="17">
        <f t="shared" si="21"/>
        <v>0</v>
      </c>
      <c r="S30" s="17">
        <f t="shared" si="8"/>
        <v>0.86717999999999995</v>
      </c>
      <c r="T30" s="17" t="str">
        <f t="shared" si="9"/>
        <v>нд</v>
      </c>
      <c r="U30" s="17">
        <f t="shared" si="10"/>
        <v>0</v>
      </c>
      <c r="V30" s="17">
        <f t="shared" si="11"/>
        <v>0</v>
      </c>
      <c r="W30" s="17">
        <f t="shared" si="12"/>
        <v>0</v>
      </c>
      <c r="X30" s="17">
        <f t="shared" si="13"/>
        <v>0</v>
      </c>
      <c r="Y30" s="17">
        <f t="shared" si="14"/>
        <v>0.86717999999999995</v>
      </c>
      <c r="Z30" s="17" t="str">
        <f t="shared" si="15"/>
        <v>нд</v>
      </c>
      <c r="AA30" s="17">
        <f t="shared" si="16"/>
        <v>0</v>
      </c>
      <c r="AB30" s="17">
        <f t="shared" si="17"/>
        <v>0</v>
      </c>
      <c r="AC30" s="18" t="s">
        <v>26</v>
      </c>
      <c r="AD30"/>
      <c r="AE30"/>
      <c r="AF30"/>
      <c r="AG30"/>
      <c r="AH30"/>
    </row>
    <row r="31" spans="1:34" s="20" customFormat="1" ht="31.5" x14ac:dyDescent="0.3">
      <c r="A31" s="14" t="s">
        <v>49</v>
      </c>
      <c r="B31" s="15" t="s">
        <v>50</v>
      </c>
      <c r="C31" s="16" t="s">
        <v>25</v>
      </c>
      <c r="D31" s="17">
        <f t="shared" ref="D31:R31" si="22">SUM(D32:D32)</f>
        <v>6.1270559999999996</v>
      </c>
      <c r="E31" s="17">
        <f t="shared" si="22"/>
        <v>6.2085585199999995</v>
      </c>
      <c r="F31" s="17">
        <f t="shared" si="22"/>
        <v>0</v>
      </c>
      <c r="G31" s="17">
        <f t="shared" si="22"/>
        <v>6.1270559999999996</v>
      </c>
      <c r="H31" s="17">
        <f t="shared" si="22"/>
        <v>0</v>
      </c>
      <c r="I31" s="17">
        <f t="shared" si="22"/>
        <v>0</v>
      </c>
      <c r="J31" s="17">
        <f t="shared" si="22"/>
        <v>0</v>
      </c>
      <c r="K31" s="17">
        <f t="shared" si="22"/>
        <v>0</v>
      </c>
      <c r="L31" s="17">
        <f t="shared" si="22"/>
        <v>0</v>
      </c>
      <c r="M31" s="17">
        <f t="shared" si="22"/>
        <v>6.1270559999999996</v>
      </c>
      <c r="N31" s="17">
        <f t="shared" si="22"/>
        <v>0</v>
      </c>
      <c r="O31" s="17">
        <f t="shared" si="22"/>
        <v>0</v>
      </c>
      <c r="P31" s="17">
        <f t="shared" si="22"/>
        <v>0</v>
      </c>
      <c r="Q31" s="17">
        <f t="shared" si="22"/>
        <v>6.1270559999999996</v>
      </c>
      <c r="R31" s="17">
        <f t="shared" si="22"/>
        <v>0</v>
      </c>
      <c r="S31" s="17">
        <f>IF(H31="нд","нд",N(M31)-N(H31))</f>
        <v>6.1270559999999996</v>
      </c>
      <c r="T31" s="17" t="str">
        <f>IF(S31="нд","нд",IF(S31=0,0,IF(AND(N(H31)=0,S31&lt;&gt;0),"нд",(N(S31))/N(H31)*100)))</f>
        <v>нд</v>
      </c>
      <c r="U31" s="17">
        <f>IF(H31="нд","нд",N(N31)-N(I31))</f>
        <v>0</v>
      </c>
      <c r="V31" s="17">
        <f>IF(U31="нд","нд",IF(U31=0,0,IF(AND(N(I31)=0,U31&lt;&gt;0),"нд",(N(U31))/N(I31)*100)))</f>
        <v>0</v>
      </c>
      <c r="W31" s="17">
        <f>IF(H31="нд","нд",N(O31)-N(J31))</f>
        <v>0</v>
      </c>
      <c r="X31" s="17">
        <f>IF(W31="нд","нд",IF(W31=0,0,IF(AND(N(J31)=0,W31&lt;&gt;0),"нд",(N(W31))/N(J31)*100)))</f>
        <v>0</v>
      </c>
      <c r="Y31" s="17">
        <f>IF(H31="нд","нд",N(P31)-N(K31))</f>
        <v>0</v>
      </c>
      <c r="Z31" s="17">
        <f>IF(Y31="нд","нд",IF(Y31=0,0,IF(AND(N(K31)=0,Y31&lt;&gt;0),"нд",(N(Y31))/N(K31)*100)))</f>
        <v>0</v>
      </c>
      <c r="AA31" s="17">
        <f>IF(H31="нд","нд",N(Q31)-N(L31))</f>
        <v>6.1270559999999996</v>
      </c>
      <c r="AB31" s="17" t="str">
        <f>IF(AA31="нд","нд",IF(AA31=0,0,IF(AND(N(L31)=0,AA31&lt;&gt;0),"нд",(N(AA31))/N(L31)*100)))</f>
        <v>нд</v>
      </c>
      <c r="AC31" s="18" t="s">
        <v>26</v>
      </c>
      <c r="AD31"/>
      <c r="AE31"/>
      <c r="AF31"/>
      <c r="AG31"/>
      <c r="AH31"/>
    </row>
    <row r="32" spans="1:34" s="20" customFormat="1" ht="47.25" x14ac:dyDescent="0.3">
      <c r="A32" s="22" t="s">
        <v>49</v>
      </c>
      <c r="B32" s="15" t="s">
        <v>125</v>
      </c>
      <c r="C32" s="22" t="s">
        <v>127</v>
      </c>
      <c r="D32" s="17">
        <v>6.1270559999999996</v>
      </c>
      <c r="E32" s="17">
        <v>6.2085585199999995</v>
      </c>
      <c r="F32" s="17">
        <v>0</v>
      </c>
      <c r="G32" s="17">
        <f t="shared" ref="G32" si="23">IF(AND(D32="нд",F32="нд"),"нд",IFERROR(D32-F32,"Ошибка!"))</f>
        <v>6.1270559999999996</v>
      </c>
      <c r="H32" s="17" t="s">
        <v>26</v>
      </c>
      <c r="I32" s="17" t="s">
        <v>26</v>
      </c>
      <c r="J32" s="17" t="s">
        <v>26</v>
      </c>
      <c r="K32" s="17" t="s">
        <v>26</v>
      </c>
      <c r="L32" s="17" t="s">
        <v>26</v>
      </c>
      <c r="M32" s="17">
        <f>SUM(N32:Q32)</f>
        <v>6.1270559999999996</v>
      </c>
      <c r="N32" s="17">
        <v>0</v>
      </c>
      <c r="O32" s="17">
        <v>0</v>
      </c>
      <c r="P32" s="17">
        <v>0</v>
      </c>
      <c r="Q32" s="17">
        <v>6.1270559999999996</v>
      </c>
      <c r="R32" s="17">
        <f t="shared" ref="R32" si="24">IFERROR(G32-M32,"Ошибка!")</f>
        <v>0</v>
      </c>
      <c r="S32" s="17" t="str">
        <f t="shared" ref="S32" si="25">IF(H32="нд","нд",N(M32)-N(H32))</f>
        <v>нд</v>
      </c>
      <c r="T32" s="17" t="str">
        <f t="shared" ref="T32" si="26">IF(S32="нд","нд",IF(S32=0,0,IF(AND(N(H32)=0,S32&lt;&gt;0),"нд",(N(S32))/N(H32)*100)))</f>
        <v>нд</v>
      </c>
      <c r="U32" s="17" t="str">
        <f t="shared" ref="U32" si="27">IF(H32="нд","нд",N(N32)-N(I32))</f>
        <v>нд</v>
      </c>
      <c r="V32" s="17" t="str">
        <f t="shared" ref="V32" si="28">IF(U32="нд","нд",IF(U32=0,0,IF(AND(N(I32)=0,U32&lt;&gt;0),"нд",(N(U32))/N(I32)*100)))</f>
        <v>нд</v>
      </c>
      <c r="W32" s="17" t="str">
        <f t="shared" ref="W32" si="29">IF(H32="нд","нд",N(O32)-N(J32))</f>
        <v>нд</v>
      </c>
      <c r="X32" s="17" t="str">
        <f t="shared" ref="X32" si="30">IF(W32="нд","нд",IF(W32=0,0,IF(AND(N(J32)=0,W32&lt;&gt;0),"нд",(N(W32))/N(J32)*100)))</f>
        <v>нд</v>
      </c>
      <c r="Y32" s="17" t="str">
        <f t="shared" ref="Y32" si="31">IF(H32="нд","нд",N(P32)-N(K32))</f>
        <v>нд</v>
      </c>
      <c r="Z32" s="17" t="str">
        <f t="shared" ref="Z32" si="32">IF(Y32="нд","нд",IF(Y32=0,0,IF(AND(N(K32)=0,Y32&lt;&gt;0),"нд",(N(Y32))/N(K32)*100)))</f>
        <v>нд</v>
      </c>
      <c r="AA32" s="17" t="str">
        <f t="shared" ref="AA32" si="33">IF(H32="нд","нд",N(Q32)-N(L32))</f>
        <v>нд</v>
      </c>
      <c r="AB32" s="17" t="str">
        <f t="shared" ref="AB32" si="34">IF(AA32="нд","нд",IF(AA32=0,0,IF(AND(N(L32)=0,AA32&lt;&gt;0),"нд",(N(AA32))/N(L32)*100)))</f>
        <v>нд</v>
      </c>
      <c r="AC32" s="18" t="s">
        <v>126</v>
      </c>
      <c r="AD32"/>
      <c r="AE32"/>
      <c r="AF32"/>
      <c r="AG32"/>
      <c r="AH32"/>
    </row>
    <row r="33" spans="1:34" s="20" customFormat="1" ht="31.5" x14ac:dyDescent="0.3">
      <c r="A33" s="23" t="s">
        <v>51</v>
      </c>
      <c r="B33" s="24" t="s">
        <v>52</v>
      </c>
      <c r="C33" s="22" t="s">
        <v>25</v>
      </c>
      <c r="D33" s="25">
        <f t="shared" ref="D33:R33" si="35">SUM(D34,D35)</f>
        <v>0</v>
      </c>
      <c r="E33" s="25">
        <f t="shared" si="35"/>
        <v>0</v>
      </c>
      <c r="F33" s="25">
        <f t="shared" si="35"/>
        <v>0</v>
      </c>
      <c r="G33" s="25">
        <f t="shared" si="35"/>
        <v>0</v>
      </c>
      <c r="H33" s="25">
        <f t="shared" si="35"/>
        <v>0</v>
      </c>
      <c r="I33" s="25">
        <f t="shared" si="35"/>
        <v>0</v>
      </c>
      <c r="J33" s="25">
        <f t="shared" si="35"/>
        <v>0</v>
      </c>
      <c r="K33" s="25">
        <f t="shared" si="35"/>
        <v>0</v>
      </c>
      <c r="L33" s="25">
        <f t="shared" si="35"/>
        <v>0</v>
      </c>
      <c r="M33" s="25">
        <f t="shared" si="35"/>
        <v>0</v>
      </c>
      <c r="N33" s="25">
        <f t="shared" si="35"/>
        <v>0</v>
      </c>
      <c r="O33" s="25">
        <f t="shared" si="35"/>
        <v>0</v>
      </c>
      <c r="P33" s="25">
        <f t="shared" si="35"/>
        <v>0</v>
      </c>
      <c r="Q33" s="25">
        <f t="shared" si="35"/>
        <v>0</v>
      </c>
      <c r="R33" s="25">
        <f t="shared" si="35"/>
        <v>0</v>
      </c>
      <c r="S33" s="25">
        <f>IF(H33="нд","нд",N(M33)-N(H33))</f>
        <v>0</v>
      </c>
      <c r="T33" s="25">
        <f>IF(S33="нд","нд",IF(S33=0,0,IF(AND(N(H33)=0,S33&lt;&gt;0),"нд",(N(S33))/N(H33)*100)))</f>
        <v>0</v>
      </c>
      <c r="U33" s="25">
        <f>IF(H33="нд","нд",N(N33)-N(I33))</f>
        <v>0</v>
      </c>
      <c r="V33" s="25">
        <f>IF(U33="нд","нд",IF(U33=0,0,IF(AND(N(I33)=0,U33&lt;&gt;0),"нд",(N(U33))/N(I33)*100)))</f>
        <v>0</v>
      </c>
      <c r="W33" s="25">
        <f>IF(H33="нд","нд",N(O33)-N(J33))</f>
        <v>0</v>
      </c>
      <c r="X33" s="25">
        <f>IF(W33="нд","нд",IF(W33=0,0,IF(AND(N(J33)=0,W33&lt;&gt;0),"нд",(N(W33))/N(J33)*100)))</f>
        <v>0</v>
      </c>
      <c r="Y33" s="25">
        <f>IF(H33="нд","нд",N(P33)-N(K33))</f>
        <v>0</v>
      </c>
      <c r="Z33" s="25">
        <f>IF(Y33="нд","нд",IF(Y33=0,0,IF(AND(N(K33)=0,Y33&lt;&gt;0),"нд",(N(Y33))/N(K33)*100)))</f>
        <v>0</v>
      </c>
      <c r="AA33" s="25">
        <f>IF(H33="нд","нд",N(Q33)-N(L33))</f>
        <v>0</v>
      </c>
      <c r="AB33" s="25">
        <f>IF(AA33="нд","нд",IF(AA33=0,0,IF(AND(N(L33)=0,AA33&lt;&gt;0),"нд",(N(AA33))/N(L33)*100)))</f>
        <v>0</v>
      </c>
      <c r="AC33" s="18" t="s">
        <v>26</v>
      </c>
      <c r="AD33"/>
      <c r="AE33"/>
      <c r="AF33"/>
      <c r="AG33"/>
      <c r="AH33"/>
    </row>
    <row r="34" spans="1:34" s="20" customFormat="1" ht="47.25" x14ac:dyDescent="0.3">
      <c r="A34" s="14" t="s">
        <v>53</v>
      </c>
      <c r="B34" s="15" t="s">
        <v>54</v>
      </c>
      <c r="C34" s="16" t="s">
        <v>25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f>IF(H34="нд","нд",N(M34)-N(H34))</f>
        <v>0</v>
      </c>
      <c r="T34" s="21">
        <f>IF(S34="нд","нд",IF(S34=0,0,IF(AND(N(H34)=0,S34&lt;&gt;0),"нд",(N(S34))/N(H34)*100)))</f>
        <v>0</v>
      </c>
      <c r="U34" s="21">
        <f>IF(H34="нд","нд",N(N34)-N(I34))</f>
        <v>0</v>
      </c>
      <c r="V34" s="21">
        <f>IF(U34="нд","нд",IF(U34=0,0,IF(AND(N(I34)=0,U34&lt;&gt;0),"нд",(N(U34))/N(I34)*100)))</f>
        <v>0</v>
      </c>
      <c r="W34" s="21">
        <f>IF(H34="нд","нд",N(O34)-N(J34))</f>
        <v>0</v>
      </c>
      <c r="X34" s="21">
        <f>IF(W34="нд","нд",IF(W34=0,0,IF(AND(N(J34)=0,W34&lt;&gt;0),"нд",(N(W34))/N(J34)*100)))</f>
        <v>0</v>
      </c>
      <c r="Y34" s="21">
        <f>IF(H34="нд","нд",N(P34)-N(K34))</f>
        <v>0</v>
      </c>
      <c r="Z34" s="21">
        <f>IF(Y34="нд","нд",IF(Y34=0,0,IF(AND(N(K34)=0,Y34&lt;&gt;0),"нд",(N(Y34))/N(K34)*100)))</f>
        <v>0</v>
      </c>
      <c r="AA34" s="21">
        <f>IF(H34="нд","нд",N(Q34)-N(L34))</f>
        <v>0</v>
      </c>
      <c r="AB34" s="21">
        <f>IF(AA34="нд","нд",IF(AA34=0,0,IF(AND(N(L34)=0,AA34&lt;&gt;0),"нд",(N(AA34))/N(L34)*100)))</f>
        <v>0</v>
      </c>
      <c r="AC34" s="18" t="s">
        <v>26</v>
      </c>
      <c r="AD34"/>
      <c r="AE34"/>
      <c r="AF34"/>
      <c r="AG34"/>
      <c r="AH34"/>
    </row>
    <row r="35" spans="1:34" s="20" customFormat="1" ht="31.5" x14ac:dyDescent="0.3">
      <c r="A35" s="14" t="s">
        <v>55</v>
      </c>
      <c r="B35" s="15" t="s">
        <v>56</v>
      </c>
      <c r="C35" s="16" t="s">
        <v>25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f>IF(H35="нд","нд",N(M35)-N(H35))</f>
        <v>0</v>
      </c>
      <c r="T35" s="21">
        <f>IF(S35="нд","нд",IF(S35=0,0,IF(AND(N(H35)=0,S35&lt;&gt;0),"нд",(N(S35))/N(H35)*100)))</f>
        <v>0</v>
      </c>
      <c r="U35" s="21">
        <f>IF(H35="нд","нд",N(N35)-N(I35))</f>
        <v>0</v>
      </c>
      <c r="V35" s="21">
        <f>IF(U35="нд","нд",IF(U35=0,0,IF(AND(N(I35)=0,U35&lt;&gt;0),"нд",(N(U35))/N(I35)*100)))</f>
        <v>0</v>
      </c>
      <c r="W35" s="21">
        <f>IF(H35="нд","нд",N(O35)-N(J35))</f>
        <v>0</v>
      </c>
      <c r="X35" s="21">
        <f>IF(W35="нд","нд",IF(W35=0,0,IF(AND(N(J35)=0,W35&lt;&gt;0),"нд",(N(W35))/N(J35)*100)))</f>
        <v>0</v>
      </c>
      <c r="Y35" s="21">
        <f>IF(H35="нд","нд",N(P35)-N(K35))</f>
        <v>0</v>
      </c>
      <c r="Z35" s="21">
        <f>IF(Y35="нд","нд",IF(Y35=0,0,IF(AND(N(K35)=0,Y35&lt;&gt;0),"нд",(N(Y35))/N(K35)*100)))</f>
        <v>0</v>
      </c>
      <c r="AA35" s="21">
        <f>IF(H35="нд","нд",N(Q35)-N(L35))</f>
        <v>0</v>
      </c>
      <c r="AB35" s="21">
        <f>IF(AA35="нд","нд",IF(AA35=0,0,IF(AND(N(L35)=0,AA35&lt;&gt;0),"нд",(N(AA35))/N(L35)*100)))</f>
        <v>0</v>
      </c>
      <c r="AC35" s="18" t="s">
        <v>26</v>
      </c>
      <c r="AD35"/>
      <c r="AE35"/>
      <c r="AF35"/>
      <c r="AG35"/>
      <c r="AH35"/>
    </row>
    <row r="36" spans="1:34" s="20" customFormat="1" ht="31.5" x14ac:dyDescent="0.3">
      <c r="A36" s="23" t="s">
        <v>57</v>
      </c>
      <c r="B36" s="24" t="s">
        <v>58</v>
      </c>
      <c r="C36" s="22" t="s">
        <v>25</v>
      </c>
      <c r="D36" s="25">
        <f>SUM(D37,D38,D39)</f>
        <v>0</v>
      </c>
      <c r="E36" s="25">
        <f t="shared" ref="E36:AB36" si="36">SUM(E37,E38,E39)</f>
        <v>0</v>
      </c>
      <c r="F36" s="25">
        <f t="shared" si="36"/>
        <v>0</v>
      </c>
      <c r="G36" s="25">
        <f t="shared" si="36"/>
        <v>0</v>
      </c>
      <c r="H36" s="25">
        <f t="shared" si="36"/>
        <v>0</v>
      </c>
      <c r="I36" s="25">
        <f t="shared" si="36"/>
        <v>0</v>
      </c>
      <c r="J36" s="25">
        <f t="shared" si="36"/>
        <v>0</v>
      </c>
      <c r="K36" s="25">
        <f t="shared" si="36"/>
        <v>0</v>
      </c>
      <c r="L36" s="25">
        <f t="shared" si="36"/>
        <v>0</v>
      </c>
      <c r="M36" s="25">
        <f t="shared" si="36"/>
        <v>0</v>
      </c>
      <c r="N36" s="25">
        <f t="shared" si="36"/>
        <v>0</v>
      </c>
      <c r="O36" s="25">
        <f t="shared" si="36"/>
        <v>0</v>
      </c>
      <c r="P36" s="25">
        <f t="shared" si="36"/>
        <v>0</v>
      </c>
      <c r="Q36" s="25">
        <f t="shared" si="36"/>
        <v>0</v>
      </c>
      <c r="R36" s="25">
        <f t="shared" si="36"/>
        <v>0</v>
      </c>
      <c r="S36" s="25">
        <f t="shared" si="36"/>
        <v>0</v>
      </c>
      <c r="T36" s="25">
        <f t="shared" si="36"/>
        <v>0</v>
      </c>
      <c r="U36" s="25">
        <f t="shared" si="36"/>
        <v>0</v>
      </c>
      <c r="V36" s="25">
        <f t="shared" si="36"/>
        <v>0</v>
      </c>
      <c r="W36" s="25">
        <f t="shared" si="36"/>
        <v>0</v>
      </c>
      <c r="X36" s="25">
        <f t="shared" si="36"/>
        <v>0</v>
      </c>
      <c r="Y36" s="25">
        <f t="shared" si="36"/>
        <v>0</v>
      </c>
      <c r="Z36" s="25">
        <f t="shared" si="36"/>
        <v>0</v>
      </c>
      <c r="AA36" s="25">
        <f t="shared" si="36"/>
        <v>0</v>
      </c>
      <c r="AB36" s="25">
        <f t="shared" si="36"/>
        <v>0</v>
      </c>
      <c r="AC36" s="18" t="s">
        <v>26</v>
      </c>
      <c r="AD36"/>
      <c r="AE36"/>
      <c r="AF36"/>
      <c r="AG36"/>
      <c r="AH36"/>
    </row>
    <row r="37" spans="1:34" s="20" customFormat="1" ht="63" x14ac:dyDescent="0.3">
      <c r="A37" s="26" t="s">
        <v>59</v>
      </c>
      <c r="B37" s="15" t="s">
        <v>60</v>
      </c>
      <c r="C37" s="16" t="s">
        <v>25</v>
      </c>
      <c r="D37" s="17">
        <f>SUM(D38)</f>
        <v>0</v>
      </c>
      <c r="E37" s="17">
        <f t="shared" ref="E37:AB37" si="37">SUM(E38)</f>
        <v>0</v>
      </c>
      <c r="F37" s="17">
        <f t="shared" si="37"/>
        <v>0</v>
      </c>
      <c r="G37" s="17">
        <f t="shared" si="37"/>
        <v>0</v>
      </c>
      <c r="H37" s="17">
        <f t="shared" si="37"/>
        <v>0</v>
      </c>
      <c r="I37" s="17">
        <f t="shared" si="37"/>
        <v>0</v>
      </c>
      <c r="J37" s="17">
        <f t="shared" si="37"/>
        <v>0</v>
      </c>
      <c r="K37" s="17">
        <f t="shared" si="37"/>
        <v>0</v>
      </c>
      <c r="L37" s="17">
        <f t="shared" si="37"/>
        <v>0</v>
      </c>
      <c r="M37" s="17">
        <f t="shared" si="37"/>
        <v>0</v>
      </c>
      <c r="N37" s="17">
        <f t="shared" si="37"/>
        <v>0</v>
      </c>
      <c r="O37" s="17">
        <f t="shared" si="37"/>
        <v>0</v>
      </c>
      <c r="P37" s="17">
        <f t="shared" si="37"/>
        <v>0</v>
      </c>
      <c r="Q37" s="17">
        <f t="shared" si="37"/>
        <v>0</v>
      </c>
      <c r="R37" s="17">
        <f t="shared" si="37"/>
        <v>0</v>
      </c>
      <c r="S37" s="17">
        <f t="shared" si="37"/>
        <v>0</v>
      </c>
      <c r="T37" s="17">
        <f t="shared" si="37"/>
        <v>0</v>
      </c>
      <c r="U37" s="17">
        <f t="shared" si="37"/>
        <v>0</v>
      </c>
      <c r="V37" s="17">
        <f t="shared" si="37"/>
        <v>0</v>
      </c>
      <c r="W37" s="17">
        <f t="shared" si="37"/>
        <v>0</v>
      </c>
      <c r="X37" s="17">
        <f t="shared" si="37"/>
        <v>0</v>
      </c>
      <c r="Y37" s="17">
        <f t="shared" si="37"/>
        <v>0</v>
      </c>
      <c r="Z37" s="17">
        <f t="shared" si="37"/>
        <v>0</v>
      </c>
      <c r="AA37" s="17">
        <f t="shared" si="37"/>
        <v>0</v>
      </c>
      <c r="AB37" s="17">
        <f t="shared" si="37"/>
        <v>0</v>
      </c>
      <c r="AC37" s="18" t="s">
        <v>26</v>
      </c>
      <c r="AD37"/>
      <c r="AE37"/>
      <c r="AF37"/>
      <c r="AG37"/>
      <c r="AH37"/>
    </row>
    <row r="38" spans="1:34" s="20" customFormat="1" ht="63" x14ac:dyDescent="0.3">
      <c r="A38" s="26" t="s">
        <v>59</v>
      </c>
      <c r="B38" s="15" t="s">
        <v>61</v>
      </c>
      <c r="C38" s="16" t="s">
        <v>25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f t="shared" ref="S38:S41" si="38">IF(H38="нд","нд",N(M38)-N(H38))</f>
        <v>0</v>
      </c>
      <c r="T38" s="17">
        <f t="shared" ref="T38:T41" si="39">IF(S38="нд","нд",IF(S38=0,0,IF(AND(N(H38)=0,S38&lt;&gt;0),"нд",(N(S38))/N(H38)*100)))</f>
        <v>0</v>
      </c>
      <c r="U38" s="17">
        <f t="shared" ref="U38:U41" si="40">IF(H38="нд","нд",N(N38)-N(I38))</f>
        <v>0</v>
      </c>
      <c r="V38" s="17">
        <f t="shared" ref="V38:V41" si="41">IF(U38="нд","нд",IF(U38=0,0,IF(AND(N(I38)=0,U38&lt;&gt;0),"нд",(N(U38))/N(I38)*100)))</f>
        <v>0</v>
      </c>
      <c r="W38" s="17">
        <f t="shared" ref="W38:W41" si="42">IF(H38="нд","нд",N(O38)-N(J38))</f>
        <v>0</v>
      </c>
      <c r="X38" s="17">
        <f t="shared" ref="X38:X41" si="43">IF(W38="нд","нд",IF(W38=0,0,IF(AND(N(J38)=0,W38&lt;&gt;0),"нд",(N(W38))/N(J38)*100)))</f>
        <v>0</v>
      </c>
      <c r="Y38" s="17">
        <f t="shared" ref="Y38:Y41" si="44">IF(H38="нд","нд",N(P38)-N(K38))</f>
        <v>0</v>
      </c>
      <c r="Z38" s="17">
        <f t="shared" ref="Z38:Z41" si="45">IF(Y38="нд","нд",IF(Y38=0,0,IF(AND(N(K38)=0,Y38&lt;&gt;0),"нд",(N(Y38))/N(K38)*100)))</f>
        <v>0</v>
      </c>
      <c r="AA38" s="17">
        <f t="shared" ref="AA38:AA41" si="46">IF(H38="нд","нд",N(Q38)-N(L38))</f>
        <v>0</v>
      </c>
      <c r="AB38" s="17">
        <f t="shared" ref="AB38:AB41" si="47">IF(AA38="нд","нд",IF(AA38=0,0,IF(AND(N(L38)=0,AA38&lt;&gt;0),"нд",(N(AA38))/N(L38)*100)))</f>
        <v>0</v>
      </c>
      <c r="AC38" s="18" t="s">
        <v>26</v>
      </c>
      <c r="AD38"/>
      <c r="AE38"/>
      <c r="AF38"/>
      <c r="AG38"/>
      <c r="AH38"/>
    </row>
    <row r="39" spans="1:34" s="20" customFormat="1" ht="63" x14ac:dyDescent="0.3">
      <c r="A39" s="26" t="s">
        <v>59</v>
      </c>
      <c r="B39" s="15" t="s">
        <v>62</v>
      </c>
      <c r="C39" s="16" t="s">
        <v>25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f t="shared" ref="S39" si="48">IF(H39="нд","нд",N(M39)-N(H39))</f>
        <v>0</v>
      </c>
      <c r="T39" s="17">
        <f t="shared" ref="T39" si="49">IF(S39="нд","нд",IF(S39=0,0,IF(AND(N(H39)=0,S39&lt;&gt;0),"нд",(N(S39))/N(H39)*100)))</f>
        <v>0</v>
      </c>
      <c r="U39" s="17">
        <f t="shared" ref="U39" si="50">IF(H39="нд","нд",N(N39)-N(I39))</f>
        <v>0</v>
      </c>
      <c r="V39" s="17">
        <f t="shared" ref="V39" si="51">IF(U39="нд","нд",IF(U39=0,0,IF(AND(N(I39)=0,U39&lt;&gt;0),"нд",(N(U39))/N(I39)*100)))</f>
        <v>0</v>
      </c>
      <c r="W39" s="17">
        <f t="shared" ref="W39" si="52">IF(H39="нд","нд",N(O39)-N(J39))</f>
        <v>0</v>
      </c>
      <c r="X39" s="17">
        <f t="shared" ref="X39" si="53">IF(W39="нд","нд",IF(W39=0,0,IF(AND(N(J39)=0,W39&lt;&gt;0),"нд",(N(W39))/N(J39)*100)))</f>
        <v>0</v>
      </c>
      <c r="Y39" s="17">
        <f t="shared" ref="Y39" si="54">IF(H39="нд","нд",N(P39)-N(K39))</f>
        <v>0</v>
      </c>
      <c r="Z39" s="17">
        <f t="shared" ref="Z39" si="55">IF(Y39="нд","нд",IF(Y39=0,0,IF(AND(N(K39)=0,Y39&lt;&gt;0),"нд",(N(Y39))/N(K39)*100)))</f>
        <v>0</v>
      </c>
      <c r="AA39" s="17">
        <f t="shared" ref="AA39" si="56">IF(H39="нд","нд",N(Q39)-N(L39))</f>
        <v>0</v>
      </c>
      <c r="AB39" s="17">
        <f t="shared" ref="AB39" si="57">IF(AA39="нд","нд",IF(AA39=0,0,IF(AND(N(L39)=0,AA39&lt;&gt;0),"нд",(N(AA39))/N(L39)*100)))</f>
        <v>0</v>
      </c>
      <c r="AC39" s="18" t="s">
        <v>26</v>
      </c>
      <c r="AD39"/>
      <c r="AE39"/>
      <c r="AF39"/>
      <c r="AG39"/>
      <c r="AH39"/>
    </row>
    <row r="40" spans="1:34" s="20" customFormat="1" ht="47.25" x14ac:dyDescent="0.3">
      <c r="A40" s="14" t="s">
        <v>63</v>
      </c>
      <c r="B40" s="15" t="s">
        <v>64</v>
      </c>
      <c r="C40" s="16" t="s">
        <v>25</v>
      </c>
      <c r="D40" s="21">
        <f t="shared" ref="D40:R40" si="58">SUM(D41,D42)</f>
        <v>0</v>
      </c>
      <c r="E40" s="21">
        <f t="shared" si="58"/>
        <v>0</v>
      </c>
      <c r="F40" s="21">
        <f t="shared" si="58"/>
        <v>0</v>
      </c>
      <c r="G40" s="21">
        <f t="shared" si="58"/>
        <v>0</v>
      </c>
      <c r="H40" s="21">
        <f t="shared" si="58"/>
        <v>0</v>
      </c>
      <c r="I40" s="21">
        <f t="shared" si="58"/>
        <v>0</v>
      </c>
      <c r="J40" s="21">
        <f t="shared" si="58"/>
        <v>0</v>
      </c>
      <c r="K40" s="21">
        <f t="shared" si="58"/>
        <v>0</v>
      </c>
      <c r="L40" s="21">
        <f t="shared" si="58"/>
        <v>0</v>
      </c>
      <c r="M40" s="21">
        <f t="shared" si="58"/>
        <v>0</v>
      </c>
      <c r="N40" s="21">
        <f t="shared" si="58"/>
        <v>0</v>
      </c>
      <c r="O40" s="21">
        <f t="shared" si="58"/>
        <v>0</v>
      </c>
      <c r="P40" s="21">
        <f t="shared" si="58"/>
        <v>0</v>
      </c>
      <c r="Q40" s="21">
        <f t="shared" si="58"/>
        <v>0</v>
      </c>
      <c r="R40" s="21">
        <f t="shared" si="58"/>
        <v>0</v>
      </c>
      <c r="S40" s="21">
        <f t="shared" si="38"/>
        <v>0</v>
      </c>
      <c r="T40" s="21">
        <f t="shared" si="39"/>
        <v>0</v>
      </c>
      <c r="U40" s="21">
        <f t="shared" si="40"/>
        <v>0</v>
      </c>
      <c r="V40" s="21">
        <f t="shared" si="41"/>
        <v>0</v>
      </c>
      <c r="W40" s="21">
        <f t="shared" si="42"/>
        <v>0</v>
      </c>
      <c r="X40" s="21">
        <f t="shared" si="43"/>
        <v>0</v>
      </c>
      <c r="Y40" s="21">
        <f t="shared" si="44"/>
        <v>0</v>
      </c>
      <c r="Z40" s="21">
        <f t="shared" si="45"/>
        <v>0</v>
      </c>
      <c r="AA40" s="21">
        <f t="shared" si="46"/>
        <v>0</v>
      </c>
      <c r="AB40" s="21">
        <f t="shared" si="47"/>
        <v>0</v>
      </c>
      <c r="AC40" s="18" t="s">
        <v>26</v>
      </c>
      <c r="AD40"/>
      <c r="AE40"/>
      <c r="AF40"/>
      <c r="AG40"/>
      <c r="AH40"/>
    </row>
    <row r="41" spans="1:34" s="20" customFormat="1" ht="47.25" x14ac:dyDescent="0.3">
      <c r="A41" s="14" t="s">
        <v>65</v>
      </c>
      <c r="B41" s="15" t="s">
        <v>66</v>
      </c>
      <c r="C41" s="16" t="s">
        <v>25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f t="shared" si="38"/>
        <v>0</v>
      </c>
      <c r="T41" s="21">
        <f t="shared" si="39"/>
        <v>0</v>
      </c>
      <c r="U41" s="21">
        <f t="shared" si="40"/>
        <v>0</v>
      </c>
      <c r="V41" s="21">
        <f t="shared" si="41"/>
        <v>0</v>
      </c>
      <c r="W41" s="21">
        <f t="shared" si="42"/>
        <v>0</v>
      </c>
      <c r="X41" s="21">
        <f t="shared" si="43"/>
        <v>0</v>
      </c>
      <c r="Y41" s="21">
        <f t="shared" si="44"/>
        <v>0</v>
      </c>
      <c r="Z41" s="21">
        <f t="shared" si="45"/>
        <v>0</v>
      </c>
      <c r="AA41" s="21">
        <f t="shared" si="46"/>
        <v>0</v>
      </c>
      <c r="AB41" s="21">
        <f t="shared" si="47"/>
        <v>0</v>
      </c>
      <c r="AC41" s="18" t="s">
        <v>26</v>
      </c>
      <c r="AD41"/>
      <c r="AE41"/>
      <c r="AF41"/>
      <c r="AG41"/>
      <c r="AH41"/>
    </row>
    <row r="42" spans="1:34" s="20" customFormat="1" ht="47.25" x14ac:dyDescent="0.3">
      <c r="A42" s="14" t="s">
        <v>67</v>
      </c>
      <c r="B42" s="15" t="s">
        <v>68</v>
      </c>
      <c r="C42" s="16" t="s">
        <v>25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f t="shared" ref="S42" si="59">IF(H42="нд","нд",N(M42)-N(H42))</f>
        <v>0</v>
      </c>
      <c r="T42" s="21">
        <f t="shared" ref="T42" si="60">IF(S42="нд","нд",IF(S42=0,0,IF(AND(N(H42)=0,S42&lt;&gt;0),"нд",(N(S42))/N(H42)*100)))</f>
        <v>0</v>
      </c>
      <c r="U42" s="21">
        <f t="shared" ref="U42" si="61">IF(H42="нд","нд",N(N42)-N(I42))</f>
        <v>0</v>
      </c>
      <c r="V42" s="21">
        <f t="shared" ref="V42" si="62">IF(U42="нд","нд",IF(U42=0,0,IF(AND(N(I42)=0,U42&lt;&gt;0),"нд",(N(U42))/N(I42)*100)))</f>
        <v>0</v>
      </c>
      <c r="W42" s="21">
        <f t="shared" ref="W42" si="63">IF(H42="нд","нд",N(O42)-N(J42))</f>
        <v>0</v>
      </c>
      <c r="X42" s="21">
        <f t="shared" ref="X42" si="64">IF(W42="нд","нд",IF(W42=0,0,IF(AND(N(J42)=0,W42&lt;&gt;0),"нд",(N(W42))/N(J42)*100)))</f>
        <v>0</v>
      </c>
      <c r="Y42" s="21">
        <f t="shared" ref="Y42" si="65">IF(H42="нд","нд",N(P42)-N(K42))</f>
        <v>0</v>
      </c>
      <c r="Z42" s="21">
        <f t="shared" ref="Z42" si="66">IF(Y42="нд","нд",IF(Y42=0,0,IF(AND(N(K42)=0,Y42&lt;&gt;0),"нд",(N(Y42))/N(K42)*100)))</f>
        <v>0</v>
      </c>
      <c r="AA42" s="21">
        <f t="shared" ref="AA42" si="67">IF(H42="нд","нд",N(Q42)-N(L42))</f>
        <v>0</v>
      </c>
      <c r="AB42" s="21">
        <f t="shared" ref="AB42" si="68">IF(AA42="нд","нд",IF(AA42=0,0,IF(AND(N(L42)=0,AA42&lt;&gt;0),"нд",(N(AA42))/N(L42)*100)))</f>
        <v>0</v>
      </c>
      <c r="AC42" s="18" t="s">
        <v>26</v>
      </c>
      <c r="AD42"/>
      <c r="AE42"/>
      <c r="AF42"/>
      <c r="AG42"/>
      <c r="AH42"/>
    </row>
    <row r="43" spans="1:34" s="20" customFormat="1" ht="31.5" x14ac:dyDescent="0.3">
      <c r="A43" s="23" t="s">
        <v>69</v>
      </c>
      <c r="B43" s="24" t="s">
        <v>70</v>
      </c>
      <c r="C43" s="22" t="s">
        <v>25</v>
      </c>
      <c r="D43" s="25">
        <f t="shared" ref="D43:R43" si="69">SUM(D44,D52,D55,D69)</f>
        <v>16.855742000000003</v>
      </c>
      <c r="E43" s="25">
        <f t="shared" si="69"/>
        <v>1.3484310749999999</v>
      </c>
      <c r="F43" s="25">
        <f t="shared" si="69"/>
        <v>0</v>
      </c>
      <c r="G43" s="25">
        <f t="shared" si="69"/>
        <v>16.855742000000003</v>
      </c>
      <c r="H43" s="25">
        <f t="shared" si="69"/>
        <v>13.518854000000001</v>
      </c>
      <c r="I43" s="25">
        <f t="shared" si="69"/>
        <v>0</v>
      </c>
      <c r="J43" s="25">
        <f t="shared" si="69"/>
        <v>0</v>
      </c>
      <c r="K43" s="25">
        <f t="shared" si="69"/>
        <v>13.518854000000001</v>
      </c>
      <c r="L43" s="25">
        <f t="shared" si="69"/>
        <v>0</v>
      </c>
      <c r="M43" s="25">
        <f t="shared" si="69"/>
        <v>6.5767860000000002</v>
      </c>
      <c r="N43" s="25">
        <f t="shared" si="69"/>
        <v>0</v>
      </c>
      <c r="O43" s="25">
        <f t="shared" si="69"/>
        <v>0</v>
      </c>
      <c r="P43" s="25">
        <f t="shared" si="69"/>
        <v>6.5767860000000002</v>
      </c>
      <c r="Q43" s="25">
        <f t="shared" si="69"/>
        <v>0</v>
      </c>
      <c r="R43" s="25">
        <f t="shared" si="69"/>
        <v>10.278956000000001</v>
      </c>
      <c r="S43" s="25">
        <f>IF(H43="нд","нд",N(M43)-N(H43))</f>
        <v>-6.9420680000000008</v>
      </c>
      <c r="T43" s="25">
        <f>IF(S43="нд","нд",IF(S43=0,0,IF(AND(N(H43)=0,S43&lt;&gt;0),"нд",(N(S43))/N(H43)*100)))</f>
        <v>-51.351009486454991</v>
      </c>
      <c r="U43" s="25">
        <f>IF(H43="нд","нд",N(N43)-N(I43))</f>
        <v>0</v>
      </c>
      <c r="V43" s="25">
        <f>IF(U43="нд","нд",IF(U43=0,0,IF(AND(N(I43)=0,U43&lt;&gt;0),"нд",(N(U43))/N(I43)*100)))</f>
        <v>0</v>
      </c>
      <c r="W43" s="25">
        <f>IF(H43="нд","нд",N(O43)-N(J43))</f>
        <v>0</v>
      </c>
      <c r="X43" s="25">
        <f>IF(W43="нд","нд",IF(W43=0,0,IF(AND(N(J43)=0,W43&lt;&gt;0),"нд",(N(W43))/N(J43)*100)))</f>
        <v>0</v>
      </c>
      <c r="Y43" s="25">
        <f>IF(H43="нд","нд",N(P43)-N(K43))</f>
        <v>-6.9420680000000008</v>
      </c>
      <c r="Z43" s="25">
        <f>IF(Y43="нд","нд",IF(Y43=0,0,IF(AND(N(K43)=0,Y43&lt;&gt;0),"нд",(N(Y43))/N(K43)*100)))</f>
        <v>-51.351009486454991</v>
      </c>
      <c r="AA43" s="25">
        <f>IF(H43="нд","нд",N(Q43)-N(L43))</f>
        <v>0</v>
      </c>
      <c r="AB43" s="25">
        <f>IF(AA43="нд","нд",IF(AA43=0,0,IF(AND(N(L43)=0,AA43&lt;&gt;0),"нд",(N(AA43))/N(L43)*100)))</f>
        <v>0</v>
      </c>
      <c r="AC43" s="18" t="s">
        <v>26</v>
      </c>
      <c r="AD43"/>
      <c r="AE43"/>
      <c r="AF43"/>
      <c r="AG43"/>
      <c r="AH43"/>
    </row>
    <row r="44" spans="1:34" s="20" customFormat="1" ht="47.25" x14ac:dyDescent="0.3">
      <c r="A44" s="14" t="s">
        <v>71</v>
      </c>
      <c r="B44" s="15" t="s">
        <v>72</v>
      </c>
      <c r="C44" s="16" t="s">
        <v>25</v>
      </c>
      <c r="D44" s="21">
        <f t="shared" ref="D44:R44" si="70">SUM(D45,D51)</f>
        <v>6.8137700000000008</v>
      </c>
      <c r="E44" s="21">
        <f t="shared" si="70"/>
        <v>1.3484310749999999</v>
      </c>
      <c r="F44" s="21">
        <f t="shared" si="70"/>
        <v>0</v>
      </c>
      <c r="G44" s="21">
        <f t="shared" si="70"/>
        <v>6.8137700000000008</v>
      </c>
      <c r="H44" s="21">
        <f t="shared" si="70"/>
        <v>6.3025700000000011</v>
      </c>
      <c r="I44" s="21">
        <f t="shared" si="70"/>
        <v>0</v>
      </c>
      <c r="J44" s="21">
        <f t="shared" si="70"/>
        <v>0</v>
      </c>
      <c r="K44" s="21">
        <f t="shared" si="70"/>
        <v>6.3025700000000011</v>
      </c>
      <c r="L44" s="21">
        <f t="shared" si="70"/>
        <v>0</v>
      </c>
      <c r="M44" s="21">
        <f t="shared" si="70"/>
        <v>1.5504180000000001</v>
      </c>
      <c r="N44" s="21">
        <f t="shared" si="70"/>
        <v>0</v>
      </c>
      <c r="O44" s="21">
        <f t="shared" si="70"/>
        <v>0</v>
      </c>
      <c r="P44" s="21">
        <f t="shared" si="70"/>
        <v>1.5504180000000001</v>
      </c>
      <c r="Q44" s="21">
        <f t="shared" si="70"/>
        <v>0</v>
      </c>
      <c r="R44" s="21">
        <f t="shared" si="70"/>
        <v>5.2633520000000003</v>
      </c>
      <c r="S44" s="21">
        <f>IF(H44="нд","нд",N(M44)-N(H44))</f>
        <v>-4.7521520000000006</v>
      </c>
      <c r="T44" s="21">
        <f>IF(S44="нд","нд",IF(S44=0,0,IF(AND(N(H44)=0,S44&lt;&gt;0),"нд",(N(S44))/N(H44)*100)))</f>
        <v>-75.400225622246168</v>
      </c>
      <c r="U44" s="21">
        <f>IF(H44="нд","нд",N(N44)-N(I44))</f>
        <v>0</v>
      </c>
      <c r="V44" s="21">
        <f>IF(U44="нд","нд",IF(U44=0,0,IF(AND(N(I44)=0,U44&lt;&gt;0),"нд",(N(U44))/N(I44)*100)))</f>
        <v>0</v>
      </c>
      <c r="W44" s="21">
        <f>IF(H44="нд","нд",N(O44)-N(J44))</f>
        <v>0</v>
      </c>
      <c r="X44" s="21">
        <f>IF(W44="нд","нд",IF(W44=0,0,IF(AND(N(J44)=0,W44&lt;&gt;0),"нд",(N(W44))/N(J44)*100)))</f>
        <v>0</v>
      </c>
      <c r="Y44" s="21">
        <f>IF(H44="нд","нд",N(P44)-N(K44))</f>
        <v>-4.7521520000000006</v>
      </c>
      <c r="Z44" s="21">
        <f>IF(Y44="нд","нд",IF(Y44=0,0,IF(AND(N(K44)=0,Y44&lt;&gt;0),"нд",(N(Y44))/N(K44)*100)))</f>
        <v>-75.400225622246168</v>
      </c>
      <c r="AA44" s="21">
        <f>IF(H44="нд","нд",N(Q44)-N(L44))</f>
        <v>0</v>
      </c>
      <c r="AB44" s="21">
        <f>IF(AA44="нд","нд",IF(AA44=0,0,IF(AND(N(L44)=0,AA44&lt;&gt;0),"нд",(N(AA44))/N(L44)*100)))</f>
        <v>0</v>
      </c>
      <c r="AC44" s="18" t="s">
        <v>26</v>
      </c>
      <c r="AD44"/>
      <c r="AE44"/>
      <c r="AF44"/>
      <c r="AG44"/>
      <c r="AH44"/>
    </row>
    <row r="45" spans="1:34" s="20" customFormat="1" ht="31.5" x14ac:dyDescent="0.3">
      <c r="A45" s="14" t="s">
        <v>73</v>
      </c>
      <c r="B45" s="15" t="s">
        <v>74</v>
      </c>
      <c r="C45" s="16" t="s">
        <v>25</v>
      </c>
      <c r="D45" s="21">
        <f t="shared" ref="D45:R45" si="71">SUM(D46:D50)</f>
        <v>6.8137700000000008</v>
      </c>
      <c r="E45" s="21">
        <f t="shared" si="71"/>
        <v>1.3484310749999999</v>
      </c>
      <c r="F45" s="21">
        <f t="shared" si="71"/>
        <v>0</v>
      </c>
      <c r="G45" s="21">
        <f t="shared" si="71"/>
        <v>6.8137700000000008</v>
      </c>
      <c r="H45" s="21">
        <f t="shared" si="71"/>
        <v>6.3025700000000011</v>
      </c>
      <c r="I45" s="21">
        <f t="shared" si="71"/>
        <v>0</v>
      </c>
      <c r="J45" s="21">
        <f t="shared" si="71"/>
        <v>0</v>
      </c>
      <c r="K45" s="21">
        <f t="shared" si="71"/>
        <v>6.3025700000000011</v>
      </c>
      <c r="L45" s="21">
        <f t="shared" si="71"/>
        <v>0</v>
      </c>
      <c r="M45" s="21">
        <f t="shared" si="71"/>
        <v>1.5504180000000001</v>
      </c>
      <c r="N45" s="21">
        <f t="shared" si="71"/>
        <v>0</v>
      </c>
      <c r="O45" s="21">
        <f t="shared" si="71"/>
        <v>0</v>
      </c>
      <c r="P45" s="21">
        <f t="shared" si="71"/>
        <v>1.5504180000000001</v>
      </c>
      <c r="Q45" s="21">
        <f t="shared" si="71"/>
        <v>0</v>
      </c>
      <c r="R45" s="21">
        <f t="shared" si="71"/>
        <v>5.2633520000000003</v>
      </c>
      <c r="S45" s="21">
        <f>IF(H45="нд","нд",N(M45)-N(H45))</f>
        <v>-4.7521520000000006</v>
      </c>
      <c r="T45" s="21">
        <f>IF(S45="нд","нд",IF(S45=0,0,IF(AND(N(H45)=0,S45&lt;&gt;0),"нд",(N(S45))/N(H45)*100)))</f>
        <v>-75.400225622246168</v>
      </c>
      <c r="U45" s="21">
        <f>IF(H45="нд","нд",N(N45)-N(I45))</f>
        <v>0</v>
      </c>
      <c r="V45" s="21">
        <f>IF(U45="нд","нд",IF(U45=0,0,IF(AND(N(I45)=0,U45&lt;&gt;0),"нд",(N(U45))/N(I45)*100)))</f>
        <v>0</v>
      </c>
      <c r="W45" s="21">
        <f>IF(H45="нд","нд",N(O45)-N(J45))</f>
        <v>0</v>
      </c>
      <c r="X45" s="21">
        <f>IF(W45="нд","нд",IF(W45=0,0,IF(AND(N(J45)=0,W45&lt;&gt;0),"нд",(N(W45))/N(J45)*100)))</f>
        <v>0</v>
      </c>
      <c r="Y45" s="21">
        <f>IF(H45="нд","нд",N(P45)-N(K45))</f>
        <v>-4.7521520000000006</v>
      </c>
      <c r="Z45" s="21">
        <f>IF(Y45="нд","нд",IF(Y45=0,0,IF(AND(N(K45)=0,Y45&lt;&gt;0),"нд",(N(Y45))/N(K45)*100)))</f>
        <v>-75.400225622246168</v>
      </c>
      <c r="AA45" s="21">
        <f>IF(H45="нд","нд",N(Q45)-N(L45))</f>
        <v>0</v>
      </c>
      <c r="AB45" s="21">
        <f>IF(AA45="нд","нд",IF(AA45=0,0,IF(AND(N(L45)=0,AA45&lt;&gt;0),"нд",(N(AA45))/N(L45)*100)))</f>
        <v>0</v>
      </c>
      <c r="AC45" s="18" t="s">
        <v>26</v>
      </c>
      <c r="AD45"/>
      <c r="AE45"/>
      <c r="AF45"/>
      <c r="AG45"/>
      <c r="AH45"/>
    </row>
    <row r="46" spans="1:34" s="20" customFormat="1" ht="47.25" x14ac:dyDescent="0.3">
      <c r="A46" s="14" t="s">
        <v>73</v>
      </c>
      <c r="B46" s="15" t="s">
        <v>128</v>
      </c>
      <c r="C46" s="30" t="s">
        <v>168</v>
      </c>
      <c r="D46" s="17">
        <v>3.0772400000000002</v>
      </c>
      <c r="E46" s="17" t="s">
        <v>26</v>
      </c>
      <c r="F46" s="17">
        <v>0</v>
      </c>
      <c r="G46" s="17">
        <f t="shared" ref="G46:G50" si="72">IF(AND(D46="нд",F46="нд"),"нд",IFERROR(D46-F46,"Ошибка!"))</f>
        <v>3.0772400000000002</v>
      </c>
      <c r="H46" s="17">
        <f>SUM(I46:L46)</f>
        <v>3.0772400000000002</v>
      </c>
      <c r="I46" s="17">
        <v>0</v>
      </c>
      <c r="J46" s="17">
        <v>0</v>
      </c>
      <c r="K46" s="17">
        <v>3.0772400000000002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f t="shared" ref="R46:R50" si="73">IFERROR(G46-M46,"Ошибка!")</f>
        <v>3.0772400000000002</v>
      </c>
      <c r="S46" s="27">
        <f>IF(H46="нд","нд",ROUND(N(M46),15)-ROUND(N(H46),15))</f>
        <v>-3.0772400000000002</v>
      </c>
      <c r="T46" s="27">
        <f t="shared" ref="T46:T50" si="74">IF(S46="нд","нд",IF(S46=0,0,IF(AND(N(H46)=0,S46&lt;&gt;0),"нд",(N(S46))/N(H46)*100)))</f>
        <v>-100</v>
      </c>
      <c r="U46" s="27">
        <f t="shared" ref="U46:U50" si="75">IF(H46="нд","нд",N(N46)-N(I46))</f>
        <v>0</v>
      </c>
      <c r="V46" s="27">
        <f t="shared" ref="V46:V50" si="76">IF(U46="нд","нд",IF(U46=0,0,IF(AND(N(I46)=0,U46&lt;&gt;0),"нд",(N(U46))/N(I46)*100)))</f>
        <v>0</v>
      </c>
      <c r="W46" s="27">
        <f t="shared" ref="W46:W50" si="77">IF(H46="нд","нд",N(O46)-N(J46))</f>
        <v>0</v>
      </c>
      <c r="X46" s="27">
        <f t="shared" ref="X46:X50" si="78">IF(W46="нд","нд",IF(W46=0,0,IF(AND(N(J46)=0,W46&lt;&gt;0),"нд",(N(W46))/N(J46)*100)))</f>
        <v>0</v>
      </c>
      <c r="Y46" s="27">
        <f>IF(H46="нд","нд",ROUND(N(P46),15)-ROUND(N(K46),15))</f>
        <v>-3.0772400000000002</v>
      </c>
      <c r="Z46" s="27">
        <f t="shared" ref="Z46:Z50" si="79">IF(Y46="нд","нд",IF(Y46=0,0,IF(AND(N(K46)=0,Y46&lt;&gt;0),"нд",(N(Y46))/N(K46)*100)))</f>
        <v>-100</v>
      </c>
      <c r="AA46" s="27">
        <f t="shared" ref="AA46:AA50" si="80">IF(H46="нд","нд",N(Q46)-N(L46))</f>
        <v>0</v>
      </c>
      <c r="AB46" s="27">
        <f t="shared" ref="AB46:AB50" si="81">IF(AA46="нд","нд",IF(AA46=0,0,IF(AND(N(L46)=0,AA46&lt;&gt;0),"нд",(N(AA46))/N(L46)*100)))</f>
        <v>0</v>
      </c>
      <c r="AC46" s="18" t="s">
        <v>165</v>
      </c>
      <c r="AD46"/>
      <c r="AE46"/>
      <c r="AF46"/>
      <c r="AG46"/>
      <c r="AH46"/>
    </row>
    <row r="47" spans="1:34" s="20" customFormat="1" ht="47.25" x14ac:dyDescent="0.3">
      <c r="A47" s="14" t="s">
        <v>73</v>
      </c>
      <c r="B47" s="15" t="s">
        <v>129</v>
      </c>
      <c r="C47" s="30" t="s">
        <v>169</v>
      </c>
      <c r="D47" s="17">
        <v>2.7241300000000002</v>
      </c>
      <c r="E47" s="17" t="s">
        <v>26</v>
      </c>
      <c r="F47" s="17">
        <v>0</v>
      </c>
      <c r="G47" s="17">
        <f t="shared" si="72"/>
        <v>2.7241300000000002</v>
      </c>
      <c r="H47" s="17">
        <f t="shared" ref="H47:H49" si="82">SUM(I47:L47)</f>
        <v>2.7241300000000002</v>
      </c>
      <c r="I47" s="17">
        <v>0</v>
      </c>
      <c r="J47" s="17">
        <v>0</v>
      </c>
      <c r="K47" s="17">
        <v>2.7241300000000002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f t="shared" si="73"/>
        <v>2.7241300000000002</v>
      </c>
      <c r="S47" s="27">
        <f t="shared" ref="S47:S50" si="83">IF(H47="нд","нд",N(M47)-N(H47))</f>
        <v>-2.7241300000000002</v>
      </c>
      <c r="T47" s="27">
        <f t="shared" si="74"/>
        <v>-100</v>
      </c>
      <c r="U47" s="27">
        <f t="shared" si="75"/>
        <v>0</v>
      </c>
      <c r="V47" s="27">
        <f t="shared" si="76"/>
        <v>0</v>
      </c>
      <c r="W47" s="27">
        <f t="shared" si="77"/>
        <v>0</v>
      </c>
      <c r="X47" s="27">
        <f t="shared" si="78"/>
        <v>0</v>
      </c>
      <c r="Y47" s="27">
        <f t="shared" ref="Y47:Y50" si="84">IF(H47="нд","нд",N(P47)-N(K47))</f>
        <v>-2.7241300000000002</v>
      </c>
      <c r="Z47" s="27">
        <f t="shared" si="79"/>
        <v>-100</v>
      </c>
      <c r="AA47" s="27">
        <f t="shared" si="80"/>
        <v>0</v>
      </c>
      <c r="AB47" s="27">
        <f t="shared" si="81"/>
        <v>0</v>
      </c>
      <c r="AC47" s="18" t="s">
        <v>165</v>
      </c>
      <c r="AD47"/>
      <c r="AE47"/>
      <c r="AF47"/>
      <c r="AG47"/>
      <c r="AH47"/>
    </row>
    <row r="48" spans="1:34" s="20" customFormat="1" ht="31.5" x14ac:dyDescent="0.3">
      <c r="A48" s="14" t="s">
        <v>73</v>
      </c>
      <c r="B48" s="15" t="s">
        <v>130</v>
      </c>
      <c r="C48" s="32" t="s">
        <v>170</v>
      </c>
      <c r="D48" s="17">
        <v>0.18836</v>
      </c>
      <c r="E48" s="17" t="s">
        <v>26</v>
      </c>
      <c r="F48" s="17">
        <v>0</v>
      </c>
      <c r="G48" s="17">
        <f t="shared" si="72"/>
        <v>0.18836</v>
      </c>
      <c r="H48" s="17">
        <f t="shared" si="82"/>
        <v>0.18836</v>
      </c>
      <c r="I48" s="17">
        <v>0</v>
      </c>
      <c r="J48" s="17">
        <v>0</v>
      </c>
      <c r="K48" s="17">
        <v>0.18836</v>
      </c>
      <c r="L48" s="17">
        <v>0</v>
      </c>
      <c r="M48" s="17">
        <v>0.39723000000000003</v>
      </c>
      <c r="N48" s="17">
        <v>0</v>
      </c>
      <c r="O48" s="17">
        <v>0</v>
      </c>
      <c r="P48" s="17">
        <v>0.39723000000000003</v>
      </c>
      <c r="Q48" s="17">
        <v>0</v>
      </c>
      <c r="R48" s="17">
        <f t="shared" si="73"/>
        <v>-0.20887000000000003</v>
      </c>
      <c r="S48" s="27">
        <f t="shared" si="83"/>
        <v>0.20887000000000003</v>
      </c>
      <c r="T48" s="27">
        <f t="shared" si="74"/>
        <v>110.88872372053515</v>
      </c>
      <c r="U48" s="27">
        <f t="shared" si="75"/>
        <v>0</v>
      </c>
      <c r="V48" s="27">
        <f t="shared" si="76"/>
        <v>0</v>
      </c>
      <c r="W48" s="27">
        <f t="shared" si="77"/>
        <v>0</v>
      </c>
      <c r="X48" s="27">
        <f t="shared" si="78"/>
        <v>0</v>
      </c>
      <c r="Y48" s="27">
        <f t="shared" si="84"/>
        <v>0.20887000000000003</v>
      </c>
      <c r="Z48" s="27">
        <f t="shared" si="79"/>
        <v>110.88872372053515</v>
      </c>
      <c r="AA48" s="27">
        <f t="shared" si="80"/>
        <v>0</v>
      </c>
      <c r="AB48" s="27">
        <f t="shared" si="81"/>
        <v>0</v>
      </c>
      <c r="AC48" s="18" t="s">
        <v>166</v>
      </c>
      <c r="AD48"/>
      <c r="AE48"/>
      <c r="AF48"/>
      <c r="AG48"/>
      <c r="AH48"/>
    </row>
    <row r="49" spans="1:34" s="20" customFormat="1" ht="31.5" x14ac:dyDescent="0.3">
      <c r="A49" s="14" t="s">
        <v>73</v>
      </c>
      <c r="B49" s="15" t="s">
        <v>131</v>
      </c>
      <c r="C49" s="32" t="s">
        <v>171</v>
      </c>
      <c r="D49" s="17">
        <v>0.31284000000000001</v>
      </c>
      <c r="E49" s="17" t="s">
        <v>26</v>
      </c>
      <c r="F49" s="17">
        <v>0</v>
      </c>
      <c r="G49" s="17">
        <f t="shared" si="72"/>
        <v>0.31284000000000001</v>
      </c>
      <c r="H49" s="17">
        <f t="shared" si="82"/>
        <v>0.31284000000000001</v>
      </c>
      <c r="I49" s="17">
        <v>0</v>
      </c>
      <c r="J49" s="17">
        <v>0</v>
      </c>
      <c r="K49" s="17">
        <v>0.31284000000000001</v>
      </c>
      <c r="L49" s="17">
        <v>0</v>
      </c>
      <c r="M49" s="17">
        <v>0.64198799999999989</v>
      </c>
      <c r="N49" s="17">
        <v>0</v>
      </c>
      <c r="O49" s="17">
        <v>0</v>
      </c>
      <c r="P49" s="17">
        <v>0.64198799999999989</v>
      </c>
      <c r="Q49" s="17">
        <v>0</v>
      </c>
      <c r="R49" s="17">
        <f t="shared" si="73"/>
        <v>-0.32914799999999989</v>
      </c>
      <c r="S49" s="17">
        <f t="shared" si="83"/>
        <v>0.32914799999999989</v>
      </c>
      <c r="T49" s="17">
        <f t="shared" si="74"/>
        <v>105.2128883774453</v>
      </c>
      <c r="U49" s="17">
        <f t="shared" si="75"/>
        <v>0</v>
      </c>
      <c r="V49" s="17">
        <f t="shared" si="76"/>
        <v>0</v>
      </c>
      <c r="W49" s="17">
        <f t="shared" si="77"/>
        <v>0</v>
      </c>
      <c r="X49" s="17">
        <f t="shared" si="78"/>
        <v>0</v>
      </c>
      <c r="Y49" s="17">
        <f t="shared" si="84"/>
        <v>0.32914799999999989</v>
      </c>
      <c r="Z49" s="17">
        <f t="shared" si="79"/>
        <v>105.2128883774453</v>
      </c>
      <c r="AA49" s="17">
        <f t="shared" si="80"/>
        <v>0</v>
      </c>
      <c r="AB49" s="17">
        <f t="shared" si="81"/>
        <v>0</v>
      </c>
      <c r="AC49" s="18" t="s">
        <v>166</v>
      </c>
      <c r="AD49"/>
      <c r="AE49"/>
      <c r="AF49"/>
      <c r="AG49"/>
      <c r="AH49"/>
    </row>
    <row r="50" spans="1:34" s="20" customFormat="1" ht="31.5" x14ac:dyDescent="0.3">
      <c r="A50" s="14" t="s">
        <v>73</v>
      </c>
      <c r="B50" s="15" t="s">
        <v>132</v>
      </c>
      <c r="C50" s="16" t="s">
        <v>133</v>
      </c>
      <c r="D50" s="17">
        <v>0.51119999999999999</v>
      </c>
      <c r="E50" s="17">
        <v>1.3484310749999999</v>
      </c>
      <c r="F50" s="17">
        <v>0</v>
      </c>
      <c r="G50" s="17">
        <f t="shared" si="72"/>
        <v>0.51119999999999999</v>
      </c>
      <c r="H50" s="17" t="s">
        <v>26</v>
      </c>
      <c r="I50" s="17" t="s">
        <v>26</v>
      </c>
      <c r="J50" s="17" t="s">
        <v>26</v>
      </c>
      <c r="K50" s="17" t="s">
        <v>26</v>
      </c>
      <c r="L50" s="17" t="s">
        <v>26</v>
      </c>
      <c r="M50" s="17">
        <v>0.51119999999999999</v>
      </c>
      <c r="N50" s="17">
        <v>0</v>
      </c>
      <c r="O50" s="17">
        <v>0</v>
      </c>
      <c r="P50" s="17">
        <v>0.51119999999999999</v>
      </c>
      <c r="Q50" s="17">
        <v>0</v>
      </c>
      <c r="R50" s="17">
        <f t="shared" si="73"/>
        <v>0</v>
      </c>
      <c r="S50" s="17" t="str">
        <f t="shared" si="83"/>
        <v>нд</v>
      </c>
      <c r="T50" s="17" t="str">
        <f t="shared" si="74"/>
        <v>нд</v>
      </c>
      <c r="U50" s="17" t="str">
        <f t="shared" si="75"/>
        <v>нд</v>
      </c>
      <c r="V50" s="17" t="str">
        <f t="shared" si="76"/>
        <v>нд</v>
      </c>
      <c r="W50" s="17" t="str">
        <f t="shared" si="77"/>
        <v>нд</v>
      </c>
      <c r="X50" s="17" t="str">
        <f t="shared" si="78"/>
        <v>нд</v>
      </c>
      <c r="Y50" s="17" t="str">
        <f t="shared" si="84"/>
        <v>нд</v>
      </c>
      <c r="Z50" s="17" t="str">
        <f t="shared" si="79"/>
        <v>нд</v>
      </c>
      <c r="AA50" s="17" t="str">
        <f t="shared" si="80"/>
        <v>нд</v>
      </c>
      <c r="AB50" s="17" t="str">
        <f t="shared" si="81"/>
        <v>нд</v>
      </c>
      <c r="AC50" s="18" t="s">
        <v>167</v>
      </c>
      <c r="AD50"/>
      <c r="AE50"/>
      <c r="AF50"/>
      <c r="AG50"/>
      <c r="AH50"/>
    </row>
    <row r="51" spans="1:34" s="20" customFormat="1" ht="31.5" x14ac:dyDescent="0.3">
      <c r="A51" s="23" t="s">
        <v>75</v>
      </c>
      <c r="B51" s="24" t="s">
        <v>76</v>
      </c>
      <c r="C51" s="22" t="s">
        <v>25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18" t="s">
        <v>26</v>
      </c>
      <c r="AD51"/>
      <c r="AE51"/>
      <c r="AF51"/>
      <c r="AG51"/>
      <c r="AH51"/>
    </row>
    <row r="52" spans="1:34" s="20" customFormat="1" ht="31.5" x14ac:dyDescent="0.3">
      <c r="A52" s="23" t="s">
        <v>77</v>
      </c>
      <c r="B52" s="24" t="s">
        <v>78</v>
      </c>
      <c r="C52" s="22" t="s">
        <v>25</v>
      </c>
      <c r="D52" s="25">
        <f>SUM(D53,D54)</f>
        <v>0</v>
      </c>
      <c r="E52" s="25">
        <f t="shared" ref="E52:AB52" si="85">SUM(E53,E54)</f>
        <v>0</v>
      </c>
      <c r="F52" s="25">
        <f t="shared" si="85"/>
        <v>0</v>
      </c>
      <c r="G52" s="25">
        <f t="shared" si="85"/>
        <v>0</v>
      </c>
      <c r="H52" s="25">
        <f t="shared" si="85"/>
        <v>0</v>
      </c>
      <c r="I52" s="25">
        <f t="shared" si="85"/>
        <v>0</v>
      </c>
      <c r="J52" s="25">
        <f t="shared" si="85"/>
        <v>0</v>
      </c>
      <c r="K52" s="25">
        <f t="shared" si="85"/>
        <v>0</v>
      </c>
      <c r="L52" s="25">
        <f t="shared" si="85"/>
        <v>0</v>
      </c>
      <c r="M52" s="25">
        <f t="shared" si="85"/>
        <v>0</v>
      </c>
      <c r="N52" s="25">
        <f t="shared" si="85"/>
        <v>0</v>
      </c>
      <c r="O52" s="25">
        <f t="shared" si="85"/>
        <v>0</v>
      </c>
      <c r="P52" s="25">
        <f t="shared" si="85"/>
        <v>0</v>
      </c>
      <c r="Q52" s="25">
        <f t="shared" si="85"/>
        <v>0</v>
      </c>
      <c r="R52" s="25">
        <f t="shared" si="85"/>
        <v>0</v>
      </c>
      <c r="S52" s="25">
        <f t="shared" si="85"/>
        <v>0</v>
      </c>
      <c r="T52" s="25">
        <f t="shared" si="85"/>
        <v>0</v>
      </c>
      <c r="U52" s="25">
        <f t="shared" si="85"/>
        <v>0</v>
      </c>
      <c r="V52" s="25">
        <f t="shared" si="85"/>
        <v>0</v>
      </c>
      <c r="W52" s="25">
        <f t="shared" si="85"/>
        <v>0</v>
      </c>
      <c r="X52" s="25">
        <f t="shared" si="85"/>
        <v>0</v>
      </c>
      <c r="Y52" s="25">
        <f t="shared" si="85"/>
        <v>0</v>
      </c>
      <c r="Z52" s="25">
        <f t="shared" si="85"/>
        <v>0</v>
      </c>
      <c r="AA52" s="25">
        <f t="shared" si="85"/>
        <v>0</v>
      </c>
      <c r="AB52" s="25">
        <f t="shared" si="85"/>
        <v>0</v>
      </c>
      <c r="AC52" s="18" t="s">
        <v>26</v>
      </c>
      <c r="AD52"/>
      <c r="AE52"/>
      <c r="AF52"/>
      <c r="AG52"/>
      <c r="AH52"/>
    </row>
    <row r="53" spans="1:34" s="20" customFormat="1" ht="18.75" x14ac:dyDescent="0.3">
      <c r="A53" s="14" t="s">
        <v>79</v>
      </c>
      <c r="B53" s="15" t="s">
        <v>80</v>
      </c>
      <c r="C53" s="16" t="s">
        <v>25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f t="shared" ref="S53" si="86">IF(H53="нд","нд",N(M53)-N(H53))</f>
        <v>0</v>
      </c>
      <c r="T53" s="17">
        <f t="shared" ref="T53" si="87">IF(S53="нд","нд",IF(S53=0,0,IF(AND(N(H53)=0,S53&lt;&gt;0),"нд",(N(S53))/N(H53)*100)))</f>
        <v>0</v>
      </c>
      <c r="U53" s="17">
        <f t="shared" ref="U53" si="88">IF(H53="нд","нд",N(N53)-N(I53))</f>
        <v>0</v>
      </c>
      <c r="V53" s="17">
        <f t="shared" ref="V53" si="89">IF(U53="нд","нд",IF(U53=0,0,IF(AND(N(I53)=0,U53&lt;&gt;0),"нд",(N(U53))/N(I53)*100)))</f>
        <v>0</v>
      </c>
      <c r="W53" s="17">
        <f t="shared" ref="W53" si="90">IF(H53="нд","нд",N(O53)-N(J53))</f>
        <v>0</v>
      </c>
      <c r="X53" s="17">
        <f t="shared" ref="X53" si="91">IF(W53="нд","нд",IF(W53=0,0,IF(AND(N(J53)=0,W53&lt;&gt;0),"нд",(N(W53))/N(J53)*100)))</f>
        <v>0</v>
      </c>
      <c r="Y53" s="17">
        <f t="shared" ref="Y53" si="92">IF(H53="нд","нд",N(P53)-N(K53))</f>
        <v>0</v>
      </c>
      <c r="Z53" s="17">
        <f t="shared" ref="Z53" si="93">IF(Y53="нд","нд",IF(Y53=0,0,IF(AND(N(K53)=0,Y53&lt;&gt;0),"нд",(N(Y53))/N(K53)*100)))</f>
        <v>0</v>
      </c>
      <c r="AA53" s="17">
        <f t="shared" ref="AA53" si="94">IF(H53="нд","нд",N(Q53)-N(L53))</f>
        <v>0</v>
      </c>
      <c r="AB53" s="17">
        <f t="shared" ref="AB53" si="95">IF(AA53="нд","нд",IF(AA53=0,0,IF(AND(N(L53)=0,AA53&lt;&gt;0),"нд",(N(AA53))/N(L53)*100)))</f>
        <v>0</v>
      </c>
      <c r="AC53" s="18" t="s">
        <v>26</v>
      </c>
      <c r="AD53"/>
      <c r="AE53"/>
      <c r="AF53"/>
      <c r="AG53"/>
      <c r="AH53"/>
    </row>
    <row r="54" spans="1:34" s="20" customFormat="1" ht="31.5" x14ac:dyDescent="0.3">
      <c r="A54" s="29" t="s">
        <v>75</v>
      </c>
      <c r="B54" s="33" t="s">
        <v>76</v>
      </c>
      <c r="C54" s="34" t="s">
        <v>25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f t="shared" ref="S54" si="96">IF(H54="нд","нд",N(M54)-N(H54))</f>
        <v>0</v>
      </c>
      <c r="T54" s="17">
        <f t="shared" ref="T54" si="97">IF(S54="нд","нд",IF(S54=0,0,IF(AND(N(H54)=0,S54&lt;&gt;0),"нд",(N(S54))/N(H54)*100)))</f>
        <v>0</v>
      </c>
      <c r="U54" s="17">
        <f t="shared" ref="U54" si="98">IF(H54="нд","нд",N(N54)-N(I54))</f>
        <v>0</v>
      </c>
      <c r="V54" s="17">
        <f t="shared" ref="V54" si="99">IF(U54="нд","нд",IF(U54=0,0,IF(AND(N(I54)=0,U54&lt;&gt;0),"нд",(N(U54))/N(I54)*100)))</f>
        <v>0</v>
      </c>
      <c r="W54" s="17">
        <f t="shared" ref="W54" si="100">IF(H54="нд","нд",N(O54)-N(J54))</f>
        <v>0</v>
      </c>
      <c r="X54" s="17">
        <f t="shared" ref="X54" si="101">IF(W54="нд","нд",IF(W54=0,0,IF(AND(N(J54)=0,W54&lt;&gt;0),"нд",(N(W54))/N(J54)*100)))</f>
        <v>0</v>
      </c>
      <c r="Y54" s="17">
        <f t="shared" ref="Y54" si="102">IF(H54="нд","нд",N(P54)-N(K54))</f>
        <v>0</v>
      </c>
      <c r="Z54" s="17">
        <f t="shared" ref="Z54" si="103">IF(Y54="нд","нд",IF(Y54=0,0,IF(AND(N(K54)=0,Y54&lt;&gt;0),"нд",(N(Y54))/N(K54)*100)))</f>
        <v>0</v>
      </c>
      <c r="AA54" s="17">
        <f t="shared" ref="AA54" si="104">IF(H54="нд","нд",N(Q54)-N(L54))</f>
        <v>0</v>
      </c>
      <c r="AB54" s="17">
        <f t="shared" ref="AB54" si="105">IF(AA54="нд","нд",IF(AA54=0,0,IF(AND(N(L54)=0,AA54&lt;&gt;0),"нд",(N(AA54))/N(L54)*100)))</f>
        <v>0</v>
      </c>
      <c r="AC54" s="18" t="s">
        <v>26</v>
      </c>
      <c r="AD54"/>
      <c r="AE54"/>
      <c r="AF54"/>
      <c r="AG54"/>
      <c r="AH54"/>
    </row>
    <row r="55" spans="1:34" s="20" customFormat="1" ht="31.5" x14ac:dyDescent="0.3">
      <c r="A55" s="23" t="s">
        <v>81</v>
      </c>
      <c r="B55" s="24" t="s">
        <v>82</v>
      </c>
      <c r="C55" s="22" t="s">
        <v>25</v>
      </c>
      <c r="D55" s="25">
        <f t="shared" ref="D55:R55" si="106">SUM(D56,D62,D63,D64,D65,D66,D67,D68)</f>
        <v>10.041972000000001</v>
      </c>
      <c r="E55" s="25">
        <f t="shared" si="106"/>
        <v>0</v>
      </c>
      <c r="F55" s="25">
        <f t="shared" si="106"/>
        <v>0</v>
      </c>
      <c r="G55" s="25">
        <f t="shared" si="106"/>
        <v>10.041972000000001</v>
      </c>
      <c r="H55" s="25">
        <f t="shared" si="106"/>
        <v>7.2162839999999999</v>
      </c>
      <c r="I55" s="25">
        <f t="shared" si="106"/>
        <v>0</v>
      </c>
      <c r="J55" s="25">
        <f t="shared" si="106"/>
        <v>0</v>
      </c>
      <c r="K55" s="25">
        <f t="shared" si="106"/>
        <v>7.2162839999999999</v>
      </c>
      <c r="L55" s="25">
        <f t="shared" si="106"/>
        <v>0</v>
      </c>
      <c r="M55" s="25">
        <f t="shared" si="106"/>
        <v>5.0263679999999997</v>
      </c>
      <c r="N55" s="25">
        <f t="shared" si="106"/>
        <v>0</v>
      </c>
      <c r="O55" s="25">
        <f t="shared" si="106"/>
        <v>0</v>
      </c>
      <c r="P55" s="25">
        <f t="shared" si="106"/>
        <v>5.0263679999999997</v>
      </c>
      <c r="Q55" s="25">
        <f t="shared" si="106"/>
        <v>0</v>
      </c>
      <c r="R55" s="25">
        <f t="shared" si="106"/>
        <v>5.0156040000000006</v>
      </c>
      <c r="S55" s="25">
        <f>IF(H55="нд","нд",N(M55)-N(H55))</f>
        <v>-2.1899160000000002</v>
      </c>
      <c r="T55" s="25">
        <f>IF(S55="нд","нд",IF(S55=0,0,IF(AND(N(H55)=0,S55&lt;&gt;0),"нд",(N(S55))/N(H55)*100)))</f>
        <v>-30.34686550584761</v>
      </c>
      <c r="U55" s="25">
        <f>IF(H55="нд","нд",N(N55)-N(I55))</f>
        <v>0</v>
      </c>
      <c r="V55" s="25">
        <f>IF(U55="нд","нд",IF(U55=0,0,IF(AND(N(I55)=0,U55&lt;&gt;0),"нд",(N(U55))/N(I55)*100)))</f>
        <v>0</v>
      </c>
      <c r="W55" s="25">
        <f>IF(H55="нд","нд",N(O55)-N(J55))</f>
        <v>0</v>
      </c>
      <c r="X55" s="25">
        <f>IF(W55="нд","нд",IF(W55=0,0,IF(AND(N(J55)=0,W55&lt;&gt;0),"нд",(N(W55))/N(J55)*100)))</f>
        <v>0</v>
      </c>
      <c r="Y55" s="25">
        <f>IF(H55="нд","нд",N(P55)-N(K55))</f>
        <v>-2.1899160000000002</v>
      </c>
      <c r="Z55" s="25">
        <f>IF(Y55="нд","нд",IF(Y55=0,0,IF(AND(N(K55)=0,Y55&lt;&gt;0),"нд",(N(Y55))/N(K55)*100)))</f>
        <v>-30.34686550584761</v>
      </c>
      <c r="AA55" s="25">
        <f>IF(H55="нд","нд",N(Q55)-N(L55))</f>
        <v>0</v>
      </c>
      <c r="AB55" s="25">
        <f>IF(AA55="нд","нд",IF(AA55=0,0,IF(AND(N(L55)=0,AA55&lt;&gt;0),"нд",(N(AA55))/N(L55)*100)))</f>
        <v>0</v>
      </c>
      <c r="AC55" s="18" t="s">
        <v>26</v>
      </c>
      <c r="AD55"/>
      <c r="AE55"/>
      <c r="AF55"/>
      <c r="AG55"/>
      <c r="AH55"/>
    </row>
    <row r="56" spans="1:34" s="20" customFormat="1" ht="31.5" x14ac:dyDescent="0.3">
      <c r="A56" s="14" t="s">
        <v>83</v>
      </c>
      <c r="B56" s="15" t="s">
        <v>84</v>
      </c>
      <c r="C56" s="16" t="s">
        <v>25</v>
      </c>
      <c r="D56" s="21">
        <f t="shared" ref="D56:R56" si="107">SUM(D57:D61)</f>
        <v>10.041972000000001</v>
      </c>
      <c r="E56" s="21">
        <f t="shared" si="107"/>
        <v>0</v>
      </c>
      <c r="F56" s="21">
        <f t="shared" si="107"/>
        <v>0</v>
      </c>
      <c r="G56" s="21">
        <f t="shared" si="107"/>
        <v>10.041972000000001</v>
      </c>
      <c r="H56" s="21">
        <f t="shared" si="107"/>
        <v>7.2162839999999999</v>
      </c>
      <c r="I56" s="21">
        <f t="shared" si="107"/>
        <v>0</v>
      </c>
      <c r="J56" s="21">
        <f t="shared" si="107"/>
        <v>0</v>
      </c>
      <c r="K56" s="21">
        <f t="shared" si="107"/>
        <v>7.2162839999999999</v>
      </c>
      <c r="L56" s="21">
        <f t="shared" si="107"/>
        <v>0</v>
      </c>
      <c r="M56" s="21">
        <f t="shared" si="107"/>
        <v>5.0263679999999997</v>
      </c>
      <c r="N56" s="21">
        <f t="shared" si="107"/>
        <v>0</v>
      </c>
      <c r="O56" s="21">
        <f t="shared" si="107"/>
        <v>0</v>
      </c>
      <c r="P56" s="21">
        <f t="shared" si="107"/>
        <v>5.0263679999999997</v>
      </c>
      <c r="Q56" s="21">
        <f t="shared" si="107"/>
        <v>0</v>
      </c>
      <c r="R56" s="21">
        <f t="shared" si="107"/>
        <v>5.0156040000000006</v>
      </c>
      <c r="S56" s="21">
        <f>IF(H56="нд","нд",N(M56)-N(H56))</f>
        <v>-2.1899160000000002</v>
      </c>
      <c r="T56" s="21">
        <f>IF(S56="нд","нд",IF(S56=0,0,IF(AND(N(H56)=0,S56&lt;&gt;0),"нд",(N(S56))/N(H56)*100)))</f>
        <v>-30.34686550584761</v>
      </c>
      <c r="U56" s="21">
        <f>IF(H56="нд","нд",N(N56)-N(I56))</f>
        <v>0</v>
      </c>
      <c r="V56" s="21">
        <f>IF(U56="нд","нд",IF(U56=0,0,IF(AND(N(I56)=0,U56&lt;&gt;0),"нд",(N(U56))/N(I56)*100)))</f>
        <v>0</v>
      </c>
      <c r="W56" s="21">
        <f>IF(H56="нд","нд",N(O56)-N(J56))</f>
        <v>0</v>
      </c>
      <c r="X56" s="21">
        <f>IF(W56="нд","нд",IF(W56=0,0,IF(AND(N(J56)=0,W56&lt;&gt;0),"нд",(N(W56))/N(J56)*100)))</f>
        <v>0</v>
      </c>
      <c r="Y56" s="21">
        <f>IF(H56="нд","нд",N(P56)-N(K56))</f>
        <v>-2.1899160000000002</v>
      </c>
      <c r="Z56" s="21">
        <f>IF(Y56="нд","нд",IF(Y56=0,0,IF(AND(N(K56)=0,Y56&lt;&gt;0),"нд",(N(Y56))/N(K56)*100)))</f>
        <v>-30.34686550584761</v>
      </c>
      <c r="AA56" s="21">
        <f>IF(H56="нд","нд",N(Q56)-N(L56))</f>
        <v>0</v>
      </c>
      <c r="AB56" s="21">
        <f>IF(AA56="нд","нд",IF(AA56=0,0,IF(AND(N(L56)=0,AA56&lt;&gt;0),"нд",(N(AA56))/N(L56)*100)))</f>
        <v>0</v>
      </c>
      <c r="AC56" s="18" t="s">
        <v>26</v>
      </c>
      <c r="AD56"/>
      <c r="AE56"/>
      <c r="AF56"/>
      <c r="AG56"/>
      <c r="AH56"/>
    </row>
    <row r="57" spans="1:34" s="20" customFormat="1" ht="47.25" x14ac:dyDescent="0.3">
      <c r="A57" s="14" t="s">
        <v>83</v>
      </c>
      <c r="B57" s="15" t="s">
        <v>134</v>
      </c>
      <c r="C57" s="31" t="s">
        <v>172</v>
      </c>
      <c r="D57" s="17">
        <v>0.62805599999999995</v>
      </c>
      <c r="E57" s="17" t="s">
        <v>26</v>
      </c>
      <c r="F57" s="17">
        <v>0</v>
      </c>
      <c r="G57" s="17">
        <f t="shared" ref="G57:G61" si="108">IF(AND(D57="нд",F57="нд"),"нд",IFERROR(D57-F57,"Ошибка!"))</f>
        <v>0.62805599999999995</v>
      </c>
      <c r="H57" s="17">
        <f>SUM(I57:L57)</f>
        <v>0.62805599999999995</v>
      </c>
      <c r="I57" s="17">
        <v>0</v>
      </c>
      <c r="J57" s="17">
        <v>0</v>
      </c>
      <c r="K57" s="17">
        <v>0.62805599999999995</v>
      </c>
      <c r="L57" s="17">
        <v>0</v>
      </c>
      <c r="M57" s="17">
        <f>SUM(N57:Q57)</f>
        <v>0</v>
      </c>
      <c r="N57" s="17">
        <v>0</v>
      </c>
      <c r="O57" s="17">
        <v>0</v>
      </c>
      <c r="P57" s="17">
        <v>0</v>
      </c>
      <c r="Q57" s="17">
        <v>0</v>
      </c>
      <c r="R57" s="17">
        <f t="shared" ref="R57:R61" si="109">IFERROR(G57-M57,"Ошибка!")</f>
        <v>0.62805599999999995</v>
      </c>
      <c r="S57" s="17">
        <f t="shared" ref="S57:S62" si="110">IF(H57="нд","нд",N(M57)-N(H57))</f>
        <v>-0.62805599999999995</v>
      </c>
      <c r="T57" s="17">
        <f t="shared" ref="T57:T62" si="111">IF(S57="нд","нд",IF(S57=0,0,IF(AND(N(H57)=0,S57&lt;&gt;0),"нд",(N(S57))/N(H57)*100)))</f>
        <v>-100</v>
      </c>
      <c r="U57" s="17">
        <f t="shared" ref="U57:U62" si="112">IF(H57="нд","нд",N(N57)-N(I57))</f>
        <v>0</v>
      </c>
      <c r="V57" s="17">
        <f t="shared" ref="V57:V62" si="113">IF(U57="нд","нд",IF(U57=0,0,IF(AND(N(I57)=0,U57&lt;&gt;0),"нд",(N(U57))/N(I57)*100)))</f>
        <v>0</v>
      </c>
      <c r="W57" s="17">
        <f t="shared" ref="W57:W62" si="114">IF(H57="нд","нд",N(O57)-N(J57))</f>
        <v>0</v>
      </c>
      <c r="X57" s="17">
        <f t="shared" ref="X57:X62" si="115">IF(W57="нд","нд",IF(W57=0,0,IF(AND(N(J57)=0,W57&lt;&gt;0),"нд",(N(W57))/N(J57)*100)))</f>
        <v>0</v>
      </c>
      <c r="Y57" s="17">
        <f t="shared" ref="Y57:Y62" si="116">IF(H57="нд","нд",N(P57)-N(K57))</f>
        <v>-0.62805599999999995</v>
      </c>
      <c r="Z57" s="17">
        <f t="shared" ref="Z57:Z62" si="117">IF(Y57="нд","нд",IF(Y57=0,0,IF(AND(N(K57)=0,Y57&lt;&gt;0),"нд",(N(Y57))/N(K57)*100)))</f>
        <v>-100</v>
      </c>
      <c r="AA57" s="17">
        <f t="shared" ref="AA57:AA62" si="118">IF(H57="нд","нд",N(Q57)-N(L57))</f>
        <v>0</v>
      </c>
      <c r="AB57" s="17">
        <f t="shared" ref="AB57:AB62" si="119">IF(AA57="нд","нд",IF(AA57=0,0,IF(AND(N(L57)=0,AA57&lt;&gt;0),"нд",(N(AA57))/N(L57)*100)))</f>
        <v>0</v>
      </c>
      <c r="AC57" s="18" t="s">
        <v>160</v>
      </c>
      <c r="AD57"/>
      <c r="AE57"/>
      <c r="AF57"/>
      <c r="AG57"/>
      <c r="AH57"/>
    </row>
    <row r="58" spans="1:34" s="20" customFormat="1" ht="47.25" x14ac:dyDescent="0.3">
      <c r="A58" s="14" t="s">
        <v>83</v>
      </c>
      <c r="B58" s="15" t="s">
        <v>135</v>
      </c>
      <c r="C58" s="31" t="s">
        <v>173</v>
      </c>
      <c r="D58" s="17">
        <v>0.90600000000000003</v>
      </c>
      <c r="E58" s="17" t="s">
        <v>26</v>
      </c>
      <c r="F58" s="17">
        <v>0</v>
      </c>
      <c r="G58" s="17">
        <f t="shared" si="108"/>
        <v>0.90600000000000003</v>
      </c>
      <c r="H58" s="17">
        <f t="shared" ref="H58:H61" si="120">SUM(I58:L58)</f>
        <v>0.90600000000000003</v>
      </c>
      <c r="I58" s="17">
        <v>0</v>
      </c>
      <c r="J58" s="17">
        <v>0</v>
      </c>
      <c r="K58" s="17">
        <v>0.90600000000000003</v>
      </c>
      <c r="L58" s="17">
        <v>0</v>
      </c>
      <c r="M58" s="17">
        <f t="shared" ref="M58:M61" si="121">SUM(N58:Q58)</f>
        <v>0</v>
      </c>
      <c r="N58" s="17">
        <v>0</v>
      </c>
      <c r="O58" s="17">
        <v>0</v>
      </c>
      <c r="P58" s="17">
        <v>0</v>
      </c>
      <c r="Q58" s="17">
        <v>0</v>
      </c>
      <c r="R58" s="17">
        <f t="shared" si="109"/>
        <v>0.90600000000000003</v>
      </c>
      <c r="S58" s="17">
        <f t="shared" si="110"/>
        <v>-0.90600000000000003</v>
      </c>
      <c r="T58" s="17">
        <f t="shared" si="111"/>
        <v>-100</v>
      </c>
      <c r="U58" s="17">
        <f t="shared" si="112"/>
        <v>0</v>
      </c>
      <c r="V58" s="17">
        <f t="shared" si="113"/>
        <v>0</v>
      </c>
      <c r="W58" s="17">
        <f t="shared" si="114"/>
        <v>0</v>
      </c>
      <c r="X58" s="17">
        <f t="shared" si="115"/>
        <v>0</v>
      </c>
      <c r="Y58" s="17">
        <f t="shared" si="116"/>
        <v>-0.90600000000000003</v>
      </c>
      <c r="Z58" s="17">
        <f t="shared" si="117"/>
        <v>-100</v>
      </c>
      <c r="AA58" s="17">
        <f t="shared" si="118"/>
        <v>0</v>
      </c>
      <c r="AB58" s="17">
        <f t="shared" si="119"/>
        <v>0</v>
      </c>
      <c r="AC58" s="18" t="s">
        <v>161</v>
      </c>
      <c r="AD58"/>
      <c r="AE58"/>
      <c r="AF58"/>
      <c r="AG58"/>
      <c r="AH58"/>
    </row>
    <row r="59" spans="1:34" s="20" customFormat="1" ht="47.25" x14ac:dyDescent="0.3">
      <c r="A59" s="14" t="s">
        <v>83</v>
      </c>
      <c r="B59" s="15" t="s">
        <v>136</v>
      </c>
      <c r="C59" s="31" t="s">
        <v>174</v>
      </c>
      <c r="D59" s="17">
        <v>2.9527320000000001</v>
      </c>
      <c r="E59" s="17" t="s">
        <v>26</v>
      </c>
      <c r="F59" s="17">
        <v>0</v>
      </c>
      <c r="G59" s="17">
        <f t="shared" si="108"/>
        <v>2.9527320000000001</v>
      </c>
      <c r="H59" s="17">
        <f t="shared" si="120"/>
        <v>1.99638</v>
      </c>
      <c r="I59" s="17">
        <v>0</v>
      </c>
      <c r="J59" s="17">
        <v>0</v>
      </c>
      <c r="K59" s="17">
        <v>1.99638</v>
      </c>
      <c r="L59" s="17">
        <v>0</v>
      </c>
      <c r="M59" s="17">
        <f t="shared" si="121"/>
        <v>2.3795039999999998</v>
      </c>
      <c r="N59" s="17">
        <v>0</v>
      </c>
      <c r="O59" s="17">
        <v>0</v>
      </c>
      <c r="P59" s="17">
        <v>2.3795039999999998</v>
      </c>
      <c r="Q59" s="17">
        <v>0</v>
      </c>
      <c r="R59" s="17">
        <f t="shared" si="109"/>
        <v>0.57322800000000029</v>
      </c>
      <c r="S59" s="27">
        <f t="shared" si="110"/>
        <v>0.3831239999999998</v>
      </c>
      <c r="T59" s="27">
        <f t="shared" si="111"/>
        <v>19.19093559342409</v>
      </c>
      <c r="U59" s="27">
        <f t="shared" si="112"/>
        <v>0</v>
      </c>
      <c r="V59" s="27">
        <f t="shared" si="113"/>
        <v>0</v>
      </c>
      <c r="W59" s="27">
        <f t="shared" si="114"/>
        <v>0</v>
      </c>
      <c r="X59" s="27">
        <f t="shared" si="115"/>
        <v>0</v>
      </c>
      <c r="Y59" s="27">
        <f t="shared" si="116"/>
        <v>0.3831239999999998</v>
      </c>
      <c r="Z59" s="27">
        <f t="shared" si="117"/>
        <v>19.19093559342409</v>
      </c>
      <c r="AA59" s="27">
        <f t="shared" si="118"/>
        <v>0</v>
      </c>
      <c r="AB59" s="27">
        <f t="shared" si="119"/>
        <v>0</v>
      </c>
      <c r="AC59" s="18" t="s">
        <v>162</v>
      </c>
      <c r="AD59"/>
      <c r="AE59"/>
      <c r="AF59"/>
      <c r="AG59"/>
      <c r="AH59"/>
    </row>
    <row r="60" spans="1:34" s="20" customFormat="1" ht="47.25" x14ac:dyDescent="0.3">
      <c r="A60" s="14" t="s">
        <v>83</v>
      </c>
      <c r="B60" s="15" t="s">
        <v>137</v>
      </c>
      <c r="C60" s="31" t="s">
        <v>175</v>
      </c>
      <c r="D60" s="17">
        <v>5.2798920000000003</v>
      </c>
      <c r="E60" s="17" t="s">
        <v>26</v>
      </c>
      <c r="F60" s="17">
        <v>0</v>
      </c>
      <c r="G60" s="17">
        <f t="shared" si="108"/>
        <v>5.2798920000000003</v>
      </c>
      <c r="H60" s="17">
        <f t="shared" si="120"/>
        <v>3.5573760000000001</v>
      </c>
      <c r="I60" s="17">
        <v>0</v>
      </c>
      <c r="J60" s="17">
        <v>0</v>
      </c>
      <c r="K60" s="17">
        <v>3.5573760000000001</v>
      </c>
      <c r="L60" s="17">
        <v>0</v>
      </c>
      <c r="M60" s="17">
        <f t="shared" si="121"/>
        <v>2.573496</v>
      </c>
      <c r="N60" s="17">
        <v>0</v>
      </c>
      <c r="O60" s="17">
        <v>0</v>
      </c>
      <c r="P60" s="17">
        <v>2.573496</v>
      </c>
      <c r="Q60" s="17">
        <v>0</v>
      </c>
      <c r="R60" s="17">
        <f t="shared" si="109"/>
        <v>2.7063960000000002</v>
      </c>
      <c r="S60" s="27">
        <f t="shared" si="110"/>
        <v>-0.98388000000000009</v>
      </c>
      <c r="T60" s="27">
        <f t="shared" si="111"/>
        <v>-27.657464378238345</v>
      </c>
      <c r="U60" s="27">
        <f t="shared" si="112"/>
        <v>0</v>
      </c>
      <c r="V60" s="27">
        <f t="shared" si="113"/>
        <v>0</v>
      </c>
      <c r="W60" s="27">
        <f t="shared" si="114"/>
        <v>0</v>
      </c>
      <c r="X60" s="27">
        <f t="shared" si="115"/>
        <v>0</v>
      </c>
      <c r="Y60" s="27">
        <f t="shared" si="116"/>
        <v>-0.98388000000000009</v>
      </c>
      <c r="Z60" s="27">
        <f t="shared" si="117"/>
        <v>-27.657464378238345</v>
      </c>
      <c r="AA60" s="27">
        <f t="shared" si="118"/>
        <v>0</v>
      </c>
      <c r="AB60" s="27">
        <f t="shared" si="119"/>
        <v>0</v>
      </c>
      <c r="AC60" s="18" t="s">
        <v>163</v>
      </c>
      <c r="AD60"/>
      <c r="AE60"/>
      <c r="AF60"/>
      <c r="AG60"/>
      <c r="AH60"/>
    </row>
    <row r="61" spans="1:34" s="20" customFormat="1" ht="31.5" x14ac:dyDescent="0.3">
      <c r="A61" s="14" t="s">
        <v>83</v>
      </c>
      <c r="B61" s="15" t="s">
        <v>138</v>
      </c>
      <c r="C61" s="31" t="s">
        <v>176</v>
      </c>
      <c r="D61" s="17">
        <v>0.27529199999999998</v>
      </c>
      <c r="E61" s="17" t="s">
        <v>26</v>
      </c>
      <c r="F61" s="17">
        <v>0</v>
      </c>
      <c r="G61" s="17">
        <f t="shared" si="108"/>
        <v>0.27529199999999998</v>
      </c>
      <c r="H61" s="17">
        <f t="shared" si="120"/>
        <v>0.128472</v>
      </c>
      <c r="I61" s="17">
        <v>0</v>
      </c>
      <c r="J61" s="17">
        <v>0</v>
      </c>
      <c r="K61" s="17">
        <v>0.128472</v>
      </c>
      <c r="L61" s="17">
        <v>0</v>
      </c>
      <c r="M61" s="17">
        <f t="shared" si="121"/>
        <v>7.3368000000000003E-2</v>
      </c>
      <c r="N61" s="17">
        <v>0</v>
      </c>
      <c r="O61" s="17">
        <v>0</v>
      </c>
      <c r="P61" s="17">
        <v>7.3368000000000003E-2</v>
      </c>
      <c r="Q61" s="17">
        <v>0</v>
      </c>
      <c r="R61" s="17">
        <f t="shared" si="109"/>
        <v>0.20192399999999999</v>
      </c>
      <c r="S61" s="27">
        <f t="shared" si="110"/>
        <v>-5.5104E-2</v>
      </c>
      <c r="T61" s="27">
        <f t="shared" si="111"/>
        <v>-42.891836353446664</v>
      </c>
      <c r="U61" s="27">
        <f t="shared" si="112"/>
        <v>0</v>
      </c>
      <c r="V61" s="27">
        <f t="shared" si="113"/>
        <v>0</v>
      </c>
      <c r="W61" s="27">
        <f t="shared" si="114"/>
        <v>0</v>
      </c>
      <c r="X61" s="27">
        <f t="shared" si="115"/>
        <v>0</v>
      </c>
      <c r="Y61" s="27">
        <f t="shared" si="116"/>
        <v>-5.5104E-2</v>
      </c>
      <c r="Z61" s="27">
        <f t="shared" si="117"/>
        <v>-42.891836353446664</v>
      </c>
      <c r="AA61" s="27">
        <f t="shared" si="118"/>
        <v>0</v>
      </c>
      <c r="AB61" s="27">
        <f t="shared" si="119"/>
        <v>0</v>
      </c>
      <c r="AC61" s="18" t="s">
        <v>164</v>
      </c>
      <c r="AD61"/>
      <c r="AE61"/>
      <c r="AF61"/>
      <c r="AG61"/>
      <c r="AH61"/>
    </row>
    <row r="62" spans="1:34" s="20" customFormat="1" ht="31.5" x14ac:dyDescent="0.3">
      <c r="A62" s="23" t="s">
        <v>85</v>
      </c>
      <c r="B62" s="24" t="s">
        <v>86</v>
      </c>
      <c r="C62" s="22" t="s">
        <v>25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f t="shared" si="110"/>
        <v>0</v>
      </c>
      <c r="T62" s="21">
        <f t="shared" si="111"/>
        <v>0</v>
      </c>
      <c r="U62" s="21">
        <f t="shared" si="112"/>
        <v>0</v>
      </c>
      <c r="V62" s="21">
        <f t="shared" si="113"/>
        <v>0</v>
      </c>
      <c r="W62" s="21">
        <f t="shared" si="114"/>
        <v>0</v>
      </c>
      <c r="X62" s="21">
        <f t="shared" si="115"/>
        <v>0</v>
      </c>
      <c r="Y62" s="21">
        <f t="shared" si="116"/>
        <v>0</v>
      </c>
      <c r="Z62" s="21">
        <f t="shared" si="117"/>
        <v>0</v>
      </c>
      <c r="AA62" s="21">
        <f t="shared" si="118"/>
        <v>0</v>
      </c>
      <c r="AB62" s="21">
        <f t="shared" si="119"/>
        <v>0</v>
      </c>
      <c r="AC62" s="18" t="s">
        <v>26</v>
      </c>
      <c r="AD62"/>
      <c r="AE62"/>
      <c r="AF62"/>
      <c r="AG62"/>
      <c r="AH62"/>
    </row>
    <row r="63" spans="1:34" s="20" customFormat="1" ht="18.75" x14ac:dyDescent="0.3">
      <c r="A63" s="23" t="s">
        <v>87</v>
      </c>
      <c r="B63" s="24" t="s">
        <v>88</v>
      </c>
      <c r="C63" s="22" t="s">
        <v>25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f t="shared" ref="S63" si="122">IF(H63="нд","нд",N(M63)-N(H63))</f>
        <v>0</v>
      </c>
      <c r="T63" s="21">
        <f t="shared" ref="T63" si="123">IF(S63="нд","нд",IF(S63=0,0,IF(AND(N(H63)=0,S63&lt;&gt;0),"нд",(N(S63))/N(H63)*100)))</f>
        <v>0</v>
      </c>
      <c r="U63" s="21">
        <f t="shared" ref="U63" si="124">IF(H63="нд","нд",N(N63)-N(I63))</f>
        <v>0</v>
      </c>
      <c r="V63" s="21">
        <f t="shared" ref="V63" si="125">IF(U63="нд","нд",IF(U63=0,0,IF(AND(N(I63)=0,U63&lt;&gt;0),"нд",(N(U63))/N(I63)*100)))</f>
        <v>0</v>
      </c>
      <c r="W63" s="21">
        <f t="shared" ref="W63" si="126">IF(H63="нд","нд",N(O63)-N(J63))</f>
        <v>0</v>
      </c>
      <c r="X63" s="21">
        <f t="shared" ref="X63" si="127">IF(W63="нд","нд",IF(W63=0,0,IF(AND(N(J63)=0,W63&lt;&gt;0),"нд",(N(W63))/N(J63)*100)))</f>
        <v>0</v>
      </c>
      <c r="Y63" s="21">
        <f t="shared" ref="Y63" si="128">IF(H63="нд","нд",N(P63)-N(K63))</f>
        <v>0</v>
      </c>
      <c r="Z63" s="21">
        <f t="shared" ref="Z63" si="129">IF(Y63="нд","нд",IF(Y63=0,0,IF(AND(N(K63)=0,Y63&lt;&gt;0),"нд",(N(Y63))/N(K63)*100)))</f>
        <v>0</v>
      </c>
      <c r="AA63" s="21">
        <f t="shared" ref="AA63" si="130">IF(H63="нд","нд",N(Q63)-N(L63))</f>
        <v>0</v>
      </c>
      <c r="AB63" s="21">
        <f t="shared" ref="AB63" si="131">IF(AA63="нд","нд",IF(AA63=0,0,IF(AND(N(L63)=0,AA63&lt;&gt;0),"нд",(N(AA63))/N(L63)*100)))</f>
        <v>0</v>
      </c>
      <c r="AC63" s="18" t="s">
        <v>26</v>
      </c>
      <c r="AD63"/>
      <c r="AE63"/>
      <c r="AF63"/>
      <c r="AG63"/>
      <c r="AH63"/>
    </row>
    <row r="64" spans="1:34" s="20" customFormat="1" ht="31.5" x14ac:dyDescent="0.3">
      <c r="A64" s="14" t="s">
        <v>89</v>
      </c>
      <c r="B64" s="15" t="s">
        <v>90</v>
      </c>
      <c r="C64" s="16" t="s">
        <v>25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f t="shared" ref="S64:S69" si="132">IF(H64="нд","нд",N(M64)-N(H64))</f>
        <v>0</v>
      </c>
      <c r="T64" s="25">
        <f t="shared" ref="T64:T69" si="133">IF(S64="нд","нд",IF(S64=0,0,IF(AND(N(H64)=0,S64&lt;&gt;0),"нд",(N(S64))/N(H64)*100)))</f>
        <v>0</v>
      </c>
      <c r="U64" s="25">
        <f t="shared" ref="U64:U69" si="134">IF(H64="нд","нд",N(N64)-N(I64))</f>
        <v>0</v>
      </c>
      <c r="V64" s="25">
        <f t="shared" ref="V64:V69" si="135">IF(U64="нд","нд",IF(U64=0,0,IF(AND(N(I64)=0,U64&lt;&gt;0),"нд",(N(U64))/N(I64)*100)))</f>
        <v>0</v>
      </c>
      <c r="W64" s="25">
        <f t="shared" ref="W64:W69" si="136">IF(H64="нд","нд",N(O64)-N(J64))</f>
        <v>0</v>
      </c>
      <c r="X64" s="25">
        <f t="shared" ref="X64:X69" si="137">IF(W64="нд","нд",IF(W64=0,0,IF(AND(N(J64)=0,W64&lt;&gt;0),"нд",(N(W64))/N(J64)*100)))</f>
        <v>0</v>
      </c>
      <c r="Y64" s="25">
        <f t="shared" ref="Y64:Y69" si="138">IF(H64="нд","нд",N(P64)-N(K64))</f>
        <v>0</v>
      </c>
      <c r="Z64" s="25">
        <f t="shared" ref="Z64:Z69" si="139">IF(Y64="нд","нд",IF(Y64=0,0,IF(AND(N(K64)=0,Y64&lt;&gt;0),"нд",(N(Y64))/N(K64)*100)))</f>
        <v>0</v>
      </c>
      <c r="AA64" s="25">
        <f t="shared" ref="AA64:AA69" si="140">IF(H64="нд","нд",N(Q64)-N(L64))</f>
        <v>0</v>
      </c>
      <c r="AB64" s="25">
        <f t="shared" ref="AB64:AB69" si="141">IF(AA64="нд","нд",IF(AA64=0,0,IF(AND(N(L64)=0,AA64&lt;&gt;0),"нд",(N(AA64))/N(L64)*100)))</f>
        <v>0</v>
      </c>
      <c r="AC64" s="18" t="s">
        <v>26</v>
      </c>
      <c r="AD64"/>
      <c r="AE64"/>
      <c r="AF64"/>
      <c r="AG64"/>
      <c r="AH64"/>
    </row>
    <row r="65" spans="1:34" s="20" customFormat="1" ht="31.5" x14ac:dyDescent="0.3">
      <c r="A65" s="14" t="s">
        <v>91</v>
      </c>
      <c r="B65" s="15" t="s">
        <v>92</v>
      </c>
      <c r="C65" s="16" t="s">
        <v>25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f t="shared" ref="S65" si="142">IF(H65="нд","нд",N(M65)-N(H65))</f>
        <v>0</v>
      </c>
      <c r="T65" s="21">
        <f t="shared" ref="T65" si="143">IF(S65="нд","нд",IF(S65=0,0,IF(AND(N(H65)=0,S65&lt;&gt;0),"нд",(N(S65))/N(H65)*100)))</f>
        <v>0</v>
      </c>
      <c r="U65" s="21">
        <f t="shared" ref="U65" si="144">IF(H65="нд","нд",N(N65)-N(I65))</f>
        <v>0</v>
      </c>
      <c r="V65" s="21">
        <f t="shared" ref="V65" si="145">IF(U65="нд","нд",IF(U65=0,0,IF(AND(N(I65)=0,U65&lt;&gt;0),"нд",(N(U65))/N(I65)*100)))</f>
        <v>0</v>
      </c>
      <c r="W65" s="21">
        <f t="shared" ref="W65" si="146">IF(H65="нд","нд",N(O65)-N(J65))</f>
        <v>0</v>
      </c>
      <c r="X65" s="21">
        <f t="shared" ref="X65" si="147">IF(W65="нд","нд",IF(W65=0,0,IF(AND(N(J65)=0,W65&lt;&gt;0),"нд",(N(W65))/N(J65)*100)))</f>
        <v>0</v>
      </c>
      <c r="Y65" s="21">
        <f t="shared" ref="Y65" si="148">IF(H65="нд","нд",N(P65)-N(K65))</f>
        <v>0</v>
      </c>
      <c r="Z65" s="21">
        <f t="shared" ref="Z65" si="149">IF(Y65="нд","нд",IF(Y65=0,0,IF(AND(N(K65)=0,Y65&lt;&gt;0),"нд",(N(Y65))/N(K65)*100)))</f>
        <v>0</v>
      </c>
      <c r="AA65" s="21">
        <f t="shared" ref="AA65" si="150">IF(H65="нд","нд",N(Q65)-N(L65))</f>
        <v>0</v>
      </c>
      <c r="AB65" s="21">
        <f t="shared" ref="AB65" si="151">IF(AA65="нд","нд",IF(AA65=0,0,IF(AND(N(L65)=0,AA65&lt;&gt;0),"нд",(N(AA65))/N(L65)*100)))</f>
        <v>0</v>
      </c>
      <c r="AC65" s="18" t="s">
        <v>26</v>
      </c>
      <c r="AD65"/>
      <c r="AE65"/>
      <c r="AF65"/>
      <c r="AG65"/>
      <c r="AH65"/>
    </row>
    <row r="66" spans="1:34" s="20" customFormat="1" ht="31.5" x14ac:dyDescent="0.3">
      <c r="A66" s="14" t="s">
        <v>93</v>
      </c>
      <c r="B66" s="15" t="s">
        <v>94</v>
      </c>
      <c r="C66" s="16" t="s">
        <v>25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f t="shared" si="132"/>
        <v>0</v>
      </c>
      <c r="T66" s="21">
        <f t="shared" si="133"/>
        <v>0</v>
      </c>
      <c r="U66" s="21">
        <f t="shared" si="134"/>
        <v>0</v>
      </c>
      <c r="V66" s="21">
        <f t="shared" si="135"/>
        <v>0</v>
      </c>
      <c r="W66" s="21">
        <f t="shared" si="136"/>
        <v>0</v>
      </c>
      <c r="X66" s="21">
        <f t="shared" si="137"/>
        <v>0</v>
      </c>
      <c r="Y66" s="21">
        <f t="shared" si="138"/>
        <v>0</v>
      </c>
      <c r="Z66" s="21">
        <f t="shared" si="139"/>
        <v>0</v>
      </c>
      <c r="AA66" s="21">
        <f t="shared" si="140"/>
        <v>0</v>
      </c>
      <c r="AB66" s="21">
        <f t="shared" si="141"/>
        <v>0</v>
      </c>
      <c r="AC66" s="18" t="s">
        <v>26</v>
      </c>
      <c r="AD66"/>
      <c r="AE66"/>
      <c r="AF66"/>
      <c r="AG66"/>
      <c r="AH66"/>
    </row>
    <row r="67" spans="1:34" s="20" customFormat="1" ht="31.5" x14ac:dyDescent="0.3">
      <c r="A67" s="23" t="s">
        <v>95</v>
      </c>
      <c r="B67" s="24" t="s">
        <v>96</v>
      </c>
      <c r="C67" s="22" t="s">
        <v>25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f t="shared" si="132"/>
        <v>0</v>
      </c>
      <c r="T67" s="21">
        <f t="shared" si="133"/>
        <v>0</v>
      </c>
      <c r="U67" s="21">
        <f t="shared" si="134"/>
        <v>0</v>
      </c>
      <c r="V67" s="21">
        <f t="shared" si="135"/>
        <v>0</v>
      </c>
      <c r="W67" s="21">
        <f t="shared" si="136"/>
        <v>0</v>
      </c>
      <c r="X67" s="21">
        <f t="shared" si="137"/>
        <v>0</v>
      </c>
      <c r="Y67" s="21">
        <f t="shared" si="138"/>
        <v>0</v>
      </c>
      <c r="Z67" s="21">
        <f t="shared" si="139"/>
        <v>0</v>
      </c>
      <c r="AA67" s="21">
        <f t="shared" si="140"/>
        <v>0</v>
      </c>
      <c r="AB67" s="21">
        <f t="shared" si="141"/>
        <v>0</v>
      </c>
      <c r="AC67" s="18" t="s">
        <v>26</v>
      </c>
      <c r="AD67"/>
      <c r="AE67"/>
      <c r="AF67"/>
      <c r="AG67"/>
      <c r="AH67"/>
    </row>
    <row r="68" spans="1:34" s="20" customFormat="1" ht="31.5" x14ac:dyDescent="0.3">
      <c r="A68" s="14" t="s">
        <v>97</v>
      </c>
      <c r="B68" s="15" t="s">
        <v>98</v>
      </c>
      <c r="C68" s="16" t="s">
        <v>25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f t="shared" si="132"/>
        <v>0</v>
      </c>
      <c r="T68" s="21">
        <f t="shared" si="133"/>
        <v>0</v>
      </c>
      <c r="U68" s="21">
        <f t="shared" si="134"/>
        <v>0</v>
      </c>
      <c r="V68" s="21">
        <f t="shared" si="135"/>
        <v>0</v>
      </c>
      <c r="W68" s="21">
        <f t="shared" si="136"/>
        <v>0</v>
      </c>
      <c r="X68" s="21">
        <f t="shared" si="137"/>
        <v>0</v>
      </c>
      <c r="Y68" s="21">
        <f t="shared" si="138"/>
        <v>0</v>
      </c>
      <c r="Z68" s="21">
        <f t="shared" si="139"/>
        <v>0</v>
      </c>
      <c r="AA68" s="21">
        <f t="shared" si="140"/>
        <v>0</v>
      </c>
      <c r="AB68" s="21">
        <f t="shared" si="141"/>
        <v>0</v>
      </c>
      <c r="AC68" s="18" t="s">
        <v>26</v>
      </c>
      <c r="AD68"/>
      <c r="AE68"/>
      <c r="AF68"/>
      <c r="AG68"/>
      <c r="AH68"/>
    </row>
    <row r="69" spans="1:34" s="20" customFormat="1" ht="31.5" x14ac:dyDescent="0.3">
      <c r="A69" s="14" t="s">
        <v>99</v>
      </c>
      <c r="B69" s="15" t="s">
        <v>100</v>
      </c>
      <c r="C69" s="16" t="s">
        <v>25</v>
      </c>
      <c r="D69" s="21">
        <f t="shared" ref="D69:R69" si="152">SUM(D70,D71)</f>
        <v>0</v>
      </c>
      <c r="E69" s="21">
        <f t="shared" si="152"/>
        <v>0</v>
      </c>
      <c r="F69" s="21">
        <f t="shared" si="152"/>
        <v>0</v>
      </c>
      <c r="G69" s="21">
        <f t="shared" si="152"/>
        <v>0</v>
      </c>
      <c r="H69" s="21">
        <f t="shared" si="152"/>
        <v>0</v>
      </c>
      <c r="I69" s="21">
        <f t="shared" si="152"/>
        <v>0</v>
      </c>
      <c r="J69" s="21">
        <f t="shared" si="152"/>
        <v>0</v>
      </c>
      <c r="K69" s="21">
        <f t="shared" si="152"/>
        <v>0</v>
      </c>
      <c r="L69" s="21">
        <f t="shared" si="152"/>
        <v>0</v>
      </c>
      <c r="M69" s="21">
        <f t="shared" si="152"/>
        <v>0</v>
      </c>
      <c r="N69" s="21">
        <f t="shared" si="152"/>
        <v>0</v>
      </c>
      <c r="O69" s="21">
        <f t="shared" si="152"/>
        <v>0</v>
      </c>
      <c r="P69" s="21">
        <f t="shared" si="152"/>
        <v>0</v>
      </c>
      <c r="Q69" s="21">
        <f t="shared" si="152"/>
        <v>0</v>
      </c>
      <c r="R69" s="21">
        <f t="shared" si="152"/>
        <v>0</v>
      </c>
      <c r="S69" s="21">
        <f t="shared" si="132"/>
        <v>0</v>
      </c>
      <c r="T69" s="21">
        <f t="shared" si="133"/>
        <v>0</v>
      </c>
      <c r="U69" s="21">
        <f t="shared" si="134"/>
        <v>0</v>
      </c>
      <c r="V69" s="21">
        <f t="shared" si="135"/>
        <v>0</v>
      </c>
      <c r="W69" s="21">
        <f t="shared" si="136"/>
        <v>0</v>
      </c>
      <c r="X69" s="21">
        <f t="shared" si="137"/>
        <v>0</v>
      </c>
      <c r="Y69" s="21">
        <f t="shared" si="138"/>
        <v>0</v>
      </c>
      <c r="Z69" s="21">
        <f t="shared" si="139"/>
        <v>0</v>
      </c>
      <c r="AA69" s="21">
        <f t="shared" si="140"/>
        <v>0</v>
      </c>
      <c r="AB69" s="21">
        <f t="shared" si="141"/>
        <v>0</v>
      </c>
      <c r="AC69" s="18" t="s">
        <v>26</v>
      </c>
      <c r="AD69"/>
      <c r="AE69"/>
      <c r="AF69"/>
      <c r="AG69"/>
      <c r="AH69"/>
    </row>
    <row r="70" spans="1:34" s="20" customFormat="1" ht="18.75" x14ac:dyDescent="0.3">
      <c r="A70" s="14" t="s">
        <v>101</v>
      </c>
      <c r="B70" s="15" t="s">
        <v>102</v>
      </c>
      <c r="C70" s="16" t="s">
        <v>25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f t="shared" ref="S70:S71" si="153">IF(H70="нд","нд",N(M70)-N(H70))</f>
        <v>0</v>
      </c>
      <c r="T70" s="21">
        <f t="shared" ref="T70:T71" si="154">IF(S70="нд","нд",IF(S70=0,0,IF(AND(N(H70)=0,S70&lt;&gt;0),"нд",(N(S70))/N(H70)*100)))</f>
        <v>0</v>
      </c>
      <c r="U70" s="21">
        <f t="shared" ref="U70:U71" si="155">IF(H70="нд","нд",N(N70)-N(I70))</f>
        <v>0</v>
      </c>
      <c r="V70" s="21">
        <f t="shared" ref="V70:V71" si="156">IF(U70="нд","нд",IF(U70=0,0,IF(AND(N(I70)=0,U70&lt;&gt;0),"нд",(N(U70))/N(I70)*100)))</f>
        <v>0</v>
      </c>
      <c r="W70" s="21">
        <f t="shared" ref="W70:W71" si="157">IF(H70="нд","нд",N(O70)-N(J70))</f>
        <v>0</v>
      </c>
      <c r="X70" s="21">
        <f t="shared" ref="X70:X71" si="158">IF(W70="нд","нд",IF(W70=0,0,IF(AND(N(J70)=0,W70&lt;&gt;0),"нд",(N(W70))/N(J70)*100)))</f>
        <v>0</v>
      </c>
      <c r="Y70" s="21">
        <f t="shared" ref="Y70:Y71" si="159">IF(H70="нд","нд",N(P70)-N(K70))</f>
        <v>0</v>
      </c>
      <c r="Z70" s="21">
        <f t="shared" ref="Z70:Z71" si="160">IF(Y70="нд","нд",IF(Y70=0,0,IF(AND(N(K70)=0,Y70&lt;&gt;0),"нд",(N(Y70))/N(K70)*100)))</f>
        <v>0</v>
      </c>
      <c r="AA70" s="21">
        <f t="shared" ref="AA70:AA71" si="161">IF(H70="нд","нд",N(Q70)-N(L70))</f>
        <v>0</v>
      </c>
      <c r="AB70" s="21">
        <f t="shared" ref="AB70:AB71" si="162">IF(AA70="нд","нд",IF(AA70=0,0,IF(AND(N(L70)=0,AA70&lt;&gt;0),"нд",(N(AA70))/N(L70)*100)))</f>
        <v>0</v>
      </c>
      <c r="AC70" s="18" t="s">
        <v>26</v>
      </c>
      <c r="AD70"/>
      <c r="AE70"/>
      <c r="AF70"/>
      <c r="AG70"/>
      <c r="AH70"/>
    </row>
    <row r="71" spans="1:34" s="20" customFormat="1" ht="31.5" x14ac:dyDescent="0.3">
      <c r="A71" s="23" t="s">
        <v>103</v>
      </c>
      <c r="B71" s="24" t="s">
        <v>104</v>
      </c>
      <c r="C71" s="22" t="s">
        <v>25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f t="shared" si="153"/>
        <v>0</v>
      </c>
      <c r="T71" s="21">
        <f t="shared" si="154"/>
        <v>0</v>
      </c>
      <c r="U71" s="21">
        <f t="shared" si="155"/>
        <v>0</v>
      </c>
      <c r="V71" s="21">
        <f t="shared" si="156"/>
        <v>0</v>
      </c>
      <c r="W71" s="21">
        <f t="shared" si="157"/>
        <v>0</v>
      </c>
      <c r="X71" s="21">
        <f t="shared" si="158"/>
        <v>0</v>
      </c>
      <c r="Y71" s="21">
        <f t="shared" si="159"/>
        <v>0</v>
      </c>
      <c r="Z71" s="21">
        <f t="shared" si="160"/>
        <v>0</v>
      </c>
      <c r="AA71" s="21">
        <f t="shared" si="161"/>
        <v>0</v>
      </c>
      <c r="AB71" s="21">
        <f t="shared" si="162"/>
        <v>0</v>
      </c>
      <c r="AC71" s="18" t="s">
        <v>26</v>
      </c>
      <c r="AD71"/>
      <c r="AE71"/>
      <c r="AF71"/>
      <c r="AG71"/>
      <c r="AH71"/>
    </row>
    <row r="72" spans="1:34" s="20" customFormat="1" ht="47.25" x14ac:dyDescent="0.3">
      <c r="A72" s="23" t="s">
        <v>105</v>
      </c>
      <c r="B72" s="24" t="s">
        <v>106</v>
      </c>
      <c r="C72" s="22" t="s">
        <v>25</v>
      </c>
      <c r="D72" s="25">
        <f t="shared" ref="D72:R72" si="163">SUM(D73,D74)</f>
        <v>0</v>
      </c>
      <c r="E72" s="25">
        <f t="shared" si="163"/>
        <v>0</v>
      </c>
      <c r="F72" s="25">
        <f t="shared" si="163"/>
        <v>0</v>
      </c>
      <c r="G72" s="25">
        <f t="shared" si="163"/>
        <v>0</v>
      </c>
      <c r="H72" s="25">
        <f t="shared" si="163"/>
        <v>0</v>
      </c>
      <c r="I72" s="25">
        <f t="shared" si="163"/>
        <v>0</v>
      </c>
      <c r="J72" s="25">
        <f t="shared" si="163"/>
        <v>0</v>
      </c>
      <c r="K72" s="25">
        <f t="shared" si="163"/>
        <v>0</v>
      </c>
      <c r="L72" s="25">
        <f t="shared" si="163"/>
        <v>0</v>
      </c>
      <c r="M72" s="25">
        <f t="shared" si="163"/>
        <v>0</v>
      </c>
      <c r="N72" s="25">
        <f t="shared" si="163"/>
        <v>0</v>
      </c>
      <c r="O72" s="25">
        <f t="shared" si="163"/>
        <v>0</v>
      </c>
      <c r="P72" s="25">
        <f t="shared" si="163"/>
        <v>0</v>
      </c>
      <c r="Q72" s="25">
        <f t="shared" si="163"/>
        <v>0</v>
      </c>
      <c r="R72" s="25">
        <f t="shared" si="163"/>
        <v>0</v>
      </c>
      <c r="S72" s="25">
        <f>IF(H72="нд","нд",N(M72)-N(H72))</f>
        <v>0</v>
      </c>
      <c r="T72" s="25">
        <f>IF(S72="нд","нд",IF(S72=0,0,IF(AND(N(H72)=0,S72&lt;&gt;0),"нд",(N(S72))/N(H72)*100)))</f>
        <v>0</v>
      </c>
      <c r="U72" s="25">
        <f>IF(H72="нд","нд",N(N72)-N(I72))</f>
        <v>0</v>
      </c>
      <c r="V72" s="25">
        <f>IF(U72="нд","нд",IF(U72=0,0,IF(AND(N(I72)=0,U72&lt;&gt;0),"нд",(N(U72))/N(I72)*100)))</f>
        <v>0</v>
      </c>
      <c r="W72" s="25">
        <f>IF(H72="нд","нд",N(O72)-N(J72))</f>
        <v>0</v>
      </c>
      <c r="X72" s="25">
        <f>IF(W72="нд","нд",IF(W72=0,0,IF(AND(N(J72)=0,W72&lt;&gt;0),"нд",(N(W72))/N(J72)*100)))</f>
        <v>0</v>
      </c>
      <c r="Y72" s="25">
        <f>IF(H72="нд","нд",N(P72)-N(K72))</f>
        <v>0</v>
      </c>
      <c r="Z72" s="25">
        <f>IF(Y72="нд","нд",IF(Y72=0,0,IF(AND(N(K72)=0,Y72&lt;&gt;0),"нд",(N(Y72))/N(K72)*100)))</f>
        <v>0</v>
      </c>
      <c r="AA72" s="25">
        <f>IF(H72="нд","нд",N(Q72)-N(L72))</f>
        <v>0</v>
      </c>
      <c r="AB72" s="25">
        <f>IF(AA72="нд","нд",IF(AA72=0,0,IF(AND(N(L72)=0,AA72&lt;&gt;0),"нд",(N(AA72))/N(L72)*100)))</f>
        <v>0</v>
      </c>
      <c r="AC72" s="18" t="s">
        <v>26</v>
      </c>
      <c r="AD72"/>
      <c r="AE72"/>
      <c r="AF72"/>
      <c r="AG72"/>
      <c r="AH72"/>
    </row>
    <row r="73" spans="1:34" s="20" customFormat="1" ht="31.5" x14ac:dyDescent="0.3">
      <c r="A73" s="14" t="s">
        <v>107</v>
      </c>
      <c r="B73" s="15" t="s">
        <v>108</v>
      </c>
      <c r="C73" s="16" t="s">
        <v>25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f t="shared" ref="S73" si="164">IF(H73="нд","нд",N(M73)-N(H73))</f>
        <v>0</v>
      </c>
      <c r="T73" s="21">
        <f t="shared" ref="T73" si="165">IF(S73="нд","нд",IF(S73=0,0,IF(AND(N(H73)=0,S73&lt;&gt;0),"нд",(N(S73))/N(H73)*100)))</f>
        <v>0</v>
      </c>
      <c r="U73" s="21">
        <f t="shared" ref="U73" si="166">IF(H73="нд","нд",N(N73)-N(I73))</f>
        <v>0</v>
      </c>
      <c r="V73" s="21">
        <f t="shared" ref="V73" si="167">IF(U73="нд","нд",IF(U73=0,0,IF(AND(N(I73)=0,U73&lt;&gt;0),"нд",(N(U73))/N(I73)*100)))</f>
        <v>0</v>
      </c>
      <c r="W73" s="21">
        <f t="shared" ref="W73" si="168">IF(H73="нд","нд",N(O73)-N(J73))</f>
        <v>0</v>
      </c>
      <c r="X73" s="21">
        <f t="shared" ref="X73" si="169">IF(W73="нд","нд",IF(W73=0,0,IF(AND(N(J73)=0,W73&lt;&gt;0),"нд",(N(W73))/N(J73)*100)))</f>
        <v>0</v>
      </c>
      <c r="Y73" s="21">
        <f t="shared" ref="Y73" si="170">IF(H73="нд","нд",N(P73)-N(K73))</f>
        <v>0</v>
      </c>
      <c r="Z73" s="21">
        <f t="shared" ref="Z73" si="171">IF(Y73="нд","нд",IF(Y73=0,0,IF(AND(N(K73)=0,Y73&lt;&gt;0),"нд",(N(Y73))/N(K73)*100)))</f>
        <v>0</v>
      </c>
      <c r="AA73" s="21">
        <f t="shared" ref="AA73" si="172">IF(H73="нд","нд",N(Q73)-N(L73))</f>
        <v>0</v>
      </c>
      <c r="AB73" s="21">
        <f t="shared" ref="AB73" si="173">IF(AA73="нд","нд",IF(AA73=0,0,IF(AND(N(L73)=0,AA73&lt;&gt;0),"нд",(N(AA73))/N(L73)*100)))</f>
        <v>0</v>
      </c>
      <c r="AC73" s="18" t="s">
        <v>26</v>
      </c>
      <c r="AD73"/>
      <c r="AE73"/>
      <c r="AF73"/>
      <c r="AG73"/>
      <c r="AH73"/>
    </row>
    <row r="74" spans="1:34" s="20" customFormat="1" ht="31.5" x14ac:dyDescent="0.3">
      <c r="A74" s="14" t="s">
        <v>109</v>
      </c>
      <c r="B74" s="15" t="s">
        <v>110</v>
      </c>
      <c r="C74" s="16" t="s">
        <v>25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f>IF(H74="нд","нд",N(M74)-N(H74))</f>
        <v>0</v>
      </c>
      <c r="T74" s="21">
        <f>IF(S74="нд","нд",IF(S74=0,0,IF(AND(N(H74)=0,S74&lt;&gt;0),"нд",(N(S74))/N(H74)*100)))</f>
        <v>0</v>
      </c>
      <c r="U74" s="21">
        <f>IF(H74="нд","нд",N(N74)-N(I74))</f>
        <v>0</v>
      </c>
      <c r="V74" s="21">
        <f>IF(U74="нд","нд",IF(U74=0,0,IF(AND(N(I74)=0,U74&lt;&gt;0),"нд",(N(U74))/N(I74)*100)))</f>
        <v>0</v>
      </c>
      <c r="W74" s="21">
        <f>IF(H74="нд","нд",N(O74)-N(J74))</f>
        <v>0</v>
      </c>
      <c r="X74" s="21">
        <f>IF(W74="нд","нд",IF(W74=0,0,IF(AND(N(J74)=0,W74&lt;&gt;0),"нд",(N(W74))/N(J74)*100)))</f>
        <v>0</v>
      </c>
      <c r="Y74" s="21">
        <f>IF(H74="нд","нд",N(P74)-N(K74))</f>
        <v>0</v>
      </c>
      <c r="Z74" s="21">
        <f>IF(Y74="нд","нд",IF(Y74=0,0,IF(AND(N(K74)=0,Y74&lt;&gt;0),"нд",(N(Y74))/N(K74)*100)))</f>
        <v>0</v>
      </c>
      <c r="AA74" s="21">
        <f>IF(H74="нд","нд",N(Q74)-N(L74))</f>
        <v>0</v>
      </c>
      <c r="AB74" s="21">
        <f>IF(AA74="нд","нд",IF(AA74=0,0,IF(AND(N(L74)=0,AA74&lt;&gt;0),"нд",(N(AA74))/N(L74)*100)))</f>
        <v>0</v>
      </c>
      <c r="AC74" s="18" t="s">
        <v>26</v>
      </c>
      <c r="AD74"/>
      <c r="AE74"/>
      <c r="AF74"/>
      <c r="AG74"/>
      <c r="AH74"/>
    </row>
    <row r="75" spans="1:34" s="20" customFormat="1" ht="31.5" x14ac:dyDescent="0.3">
      <c r="A75" s="23" t="s">
        <v>111</v>
      </c>
      <c r="B75" s="24" t="s">
        <v>112</v>
      </c>
      <c r="C75" s="22" t="s">
        <v>25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f t="shared" ref="S75" si="174">IF(H75="нд","нд",N(M75)-N(H75))</f>
        <v>0</v>
      </c>
      <c r="T75" s="21">
        <f t="shared" ref="T75" si="175">IF(S75="нд","нд",IF(S75=0,0,IF(AND(N(H75)=0,S75&lt;&gt;0),"нд",(N(S75))/N(H75)*100)))</f>
        <v>0</v>
      </c>
      <c r="U75" s="21">
        <f t="shared" ref="U75" si="176">IF(H75="нд","нд",N(N75)-N(I75))</f>
        <v>0</v>
      </c>
      <c r="V75" s="21">
        <f t="shared" ref="V75" si="177">IF(U75="нд","нд",IF(U75=0,0,IF(AND(N(I75)=0,U75&lt;&gt;0),"нд",(N(U75))/N(I75)*100)))</f>
        <v>0</v>
      </c>
      <c r="W75" s="21">
        <f t="shared" ref="W75" si="178">IF(H75="нд","нд",N(O75)-N(J75))</f>
        <v>0</v>
      </c>
      <c r="X75" s="21">
        <f t="shared" ref="X75" si="179">IF(W75="нд","нд",IF(W75=0,0,IF(AND(N(J75)=0,W75&lt;&gt;0),"нд",(N(W75))/N(J75)*100)))</f>
        <v>0</v>
      </c>
      <c r="Y75" s="21">
        <f t="shared" ref="Y75" si="180">IF(H75="нд","нд",N(P75)-N(K75))</f>
        <v>0</v>
      </c>
      <c r="Z75" s="21">
        <f t="shared" ref="Z75" si="181">IF(Y75="нд","нд",IF(Y75=0,0,IF(AND(N(K75)=0,Y75&lt;&gt;0),"нд",(N(Y75))/N(K75)*100)))</f>
        <v>0</v>
      </c>
      <c r="AA75" s="21">
        <f t="shared" ref="AA75" si="182">IF(H75="нд","нд",N(Q75)-N(L75))</f>
        <v>0</v>
      </c>
      <c r="AB75" s="21">
        <f t="shared" ref="AB75" si="183">IF(AA75="нд","нд",IF(AA75=0,0,IF(AND(N(L75)=0,AA75&lt;&gt;0),"нд",(N(AA75))/N(L75)*100)))</f>
        <v>0</v>
      </c>
      <c r="AC75" s="18" t="s">
        <v>26</v>
      </c>
      <c r="AD75"/>
      <c r="AE75"/>
      <c r="AF75"/>
      <c r="AG75"/>
      <c r="AH75"/>
    </row>
    <row r="76" spans="1:34" s="20" customFormat="1" ht="31.5" x14ac:dyDescent="0.3">
      <c r="A76" s="23" t="s">
        <v>113</v>
      </c>
      <c r="B76" s="24" t="s">
        <v>114</v>
      </c>
      <c r="C76" s="22" t="s">
        <v>25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f>IF(H76="нд","нд",N(M76)-N(H76))</f>
        <v>0</v>
      </c>
      <c r="T76" s="25">
        <f>IF(S76="нд","нд",IF(S76=0,0,IF(AND(N(H76)=0,S76&lt;&gt;0),"нд",(N(S76))/N(H76)*100)))</f>
        <v>0</v>
      </c>
      <c r="U76" s="25">
        <f>IF(H76="нд","нд",N(N76)-N(I76))</f>
        <v>0</v>
      </c>
      <c r="V76" s="25">
        <f>IF(U76="нд","нд",IF(U76=0,0,IF(AND(N(I76)=0,U76&lt;&gt;0),"нд",(N(U76))/N(I76)*100)))</f>
        <v>0</v>
      </c>
      <c r="W76" s="25">
        <f>IF(H76="нд","нд",N(O76)-N(J76))</f>
        <v>0</v>
      </c>
      <c r="X76" s="25">
        <f>IF(W76="нд","нд",IF(W76=0,0,IF(AND(N(J76)=0,W76&lt;&gt;0),"нд",(N(W76))/N(J76)*100)))</f>
        <v>0</v>
      </c>
      <c r="Y76" s="25">
        <f>IF(H76="нд","нд",N(P76)-N(K76))</f>
        <v>0</v>
      </c>
      <c r="Z76" s="25">
        <f>IF(Y76="нд","нд",IF(Y76=0,0,IF(AND(N(K76)=0,Y76&lt;&gt;0),"нд",(N(Y76))/N(K76)*100)))</f>
        <v>0</v>
      </c>
      <c r="AA76" s="25">
        <f>IF(H76="нд","нд",N(Q76)-N(L76))</f>
        <v>0</v>
      </c>
      <c r="AB76" s="25">
        <f>IF(AA76="нд","нд",IF(AA76=0,0,IF(AND(N(L76)=0,AA76&lt;&gt;0),"нд",(N(AA76))/N(L76)*100)))</f>
        <v>0</v>
      </c>
      <c r="AC76" s="18" t="s">
        <v>26</v>
      </c>
      <c r="AD76"/>
      <c r="AE76"/>
      <c r="AF76"/>
      <c r="AG76"/>
      <c r="AH76"/>
    </row>
    <row r="77" spans="1:34" s="20" customFormat="1" ht="18.75" x14ac:dyDescent="0.3">
      <c r="A77" s="14" t="s">
        <v>115</v>
      </c>
      <c r="B77" s="15" t="s">
        <v>116</v>
      </c>
      <c r="C77" s="16" t="s">
        <v>25</v>
      </c>
      <c r="D77" s="25">
        <f t="shared" ref="D77:R77" si="184">SUM(D78:D88)</f>
        <v>19.998353352000002</v>
      </c>
      <c r="E77" s="25">
        <f t="shared" si="184"/>
        <v>0</v>
      </c>
      <c r="F77" s="25">
        <f t="shared" si="184"/>
        <v>0</v>
      </c>
      <c r="G77" s="25">
        <f t="shared" si="184"/>
        <v>19.998353352000002</v>
      </c>
      <c r="H77" s="25">
        <f t="shared" si="184"/>
        <v>0</v>
      </c>
      <c r="I77" s="25">
        <f t="shared" si="184"/>
        <v>0</v>
      </c>
      <c r="J77" s="25">
        <f t="shared" si="184"/>
        <v>0</v>
      </c>
      <c r="K77" s="25">
        <f t="shared" si="184"/>
        <v>0</v>
      </c>
      <c r="L77" s="25">
        <f t="shared" si="184"/>
        <v>0</v>
      </c>
      <c r="M77" s="25">
        <f t="shared" si="184"/>
        <v>13.507019988</v>
      </c>
      <c r="N77" s="25">
        <f t="shared" si="184"/>
        <v>0</v>
      </c>
      <c r="O77" s="25">
        <f t="shared" si="184"/>
        <v>0</v>
      </c>
      <c r="P77" s="25">
        <f t="shared" si="184"/>
        <v>0</v>
      </c>
      <c r="Q77" s="25">
        <f t="shared" si="184"/>
        <v>13.507019988</v>
      </c>
      <c r="R77" s="25">
        <f t="shared" si="184"/>
        <v>6.4913333640000008</v>
      </c>
      <c r="S77" s="25">
        <f>IF(H77="нд","нд",N(M77)-N(H77))</f>
        <v>13.507019988</v>
      </c>
      <c r="T77" s="25" t="str">
        <f>IF(S77="нд","нд",IF(S77=0,0,IF(AND(N(H77)=0,S77&lt;&gt;0),"нд",(N(S77))/N(H77)*100)))</f>
        <v>нд</v>
      </c>
      <c r="U77" s="25">
        <f>IF(H77="нд","нд",N(N77)-N(I77))</f>
        <v>0</v>
      </c>
      <c r="V77" s="25">
        <f>IF(U77="нд","нд",IF(U77=0,0,IF(AND(N(I77)=0,U77&lt;&gt;0),"нд",(N(U77))/N(I77)*100)))</f>
        <v>0</v>
      </c>
      <c r="W77" s="25">
        <f>IF(H77="нд","нд",N(O77)-N(J77))</f>
        <v>0</v>
      </c>
      <c r="X77" s="25">
        <f>IF(W77="нд","нд",IF(W77=0,0,IF(AND(N(J77)=0,W77&lt;&gt;0),"нд",(N(W77))/N(J77)*100)))</f>
        <v>0</v>
      </c>
      <c r="Y77" s="25">
        <f>IF(H77="нд","нд",N(P77)-N(K77))</f>
        <v>0</v>
      </c>
      <c r="Z77" s="25">
        <f>IF(Y77="нд","нд",IF(Y77=0,0,IF(AND(N(K77)=0,Y77&lt;&gt;0),"нд",(N(Y77))/N(K77)*100)))</f>
        <v>0</v>
      </c>
      <c r="AA77" s="25">
        <f>IF(H77="нд","нд",N(Q77)-N(L77))</f>
        <v>13.507019988</v>
      </c>
      <c r="AB77" s="25" t="str">
        <f>IF(AA77="нд","нд",IF(AA77=0,0,IF(AND(N(L77)=0,AA77&lt;&gt;0),"нд",(N(AA77))/N(L77)*100)))</f>
        <v>нд</v>
      </c>
      <c r="AC77" s="18" t="s">
        <v>26</v>
      </c>
      <c r="AD77"/>
      <c r="AE77"/>
      <c r="AF77"/>
      <c r="AG77"/>
      <c r="AH77"/>
    </row>
    <row r="78" spans="1:34" s="20" customFormat="1" ht="63" x14ac:dyDescent="0.3">
      <c r="A78" s="14" t="s">
        <v>115</v>
      </c>
      <c r="B78" s="15" t="s">
        <v>177</v>
      </c>
      <c r="C78" s="16" t="s">
        <v>139</v>
      </c>
      <c r="D78" s="17">
        <v>5.6653333439999995</v>
      </c>
      <c r="E78" s="17" t="s">
        <v>26</v>
      </c>
      <c r="F78" s="17">
        <v>0</v>
      </c>
      <c r="G78" s="17">
        <f t="shared" ref="G78:G88" si="185">IF(AND(D78="нд",F78="нд"),"нд",IFERROR(D78-F78,"Ошибка!"))</f>
        <v>5.6653333439999995</v>
      </c>
      <c r="H78" s="17" t="s">
        <v>26</v>
      </c>
      <c r="I78" s="17" t="s">
        <v>26</v>
      </c>
      <c r="J78" s="17" t="s">
        <v>26</v>
      </c>
      <c r="K78" s="17" t="s">
        <v>26</v>
      </c>
      <c r="L78" s="17" t="s">
        <v>26</v>
      </c>
      <c r="M78" s="17">
        <f>SUM(N78:Q78)</f>
        <v>5.6653333439999995</v>
      </c>
      <c r="N78" s="17">
        <v>0</v>
      </c>
      <c r="O78" s="17">
        <v>0</v>
      </c>
      <c r="P78" s="17">
        <v>0</v>
      </c>
      <c r="Q78" s="17">
        <v>5.6653333439999995</v>
      </c>
      <c r="R78" s="17">
        <f t="shared" ref="R78:R88" si="186">IFERROR(G78-M78,"Ошибка!")</f>
        <v>0</v>
      </c>
      <c r="S78" s="17" t="str">
        <f t="shared" ref="S78:S88" si="187">IF(H78="нд","нд",N(M78)-N(H78))</f>
        <v>нд</v>
      </c>
      <c r="T78" s="17" t="str">
        <f t="shared" ref="T78:T88" si="188">IF(S78="нд","нд",IF(S78=0,0,IF(AND(N(H78)=0,S78&lt;&gt;0),"нд",(N(S78))/N(H78)*100)))</f>
        <v>нд</v>
      </c>
      <c r="U78" s="17" t="str">
        <f t="shared" ref="U78:U88" si="189">IF(H78="нд","нд",N(N78)-N(I78))</f>
        <v>нд</v>
      </c>
      <c r="V78" s="17" t="str">
        <f t="shared" ref="V78:V88" si="190">IF(U78="нд","нд",IF(U78=0,0,IF(AND(N(I78)=0,U78&lt;&gt;0),"нд",(N(U78))/N(I78)*100)))</f>
        <v>нд</v>
      </c>
      <c r="W78" s="17" t="str">
        <f t="shared" ref="W78:W88" si="191">IF(H78="нд","нд",N(O78)-N(J78))</f>
        <v>нд</v>
      </c>
      <c r="X78" s="17" t="str">
        <f t="shared" ref="X78:X88" si="192">IF(W78="нд","нд",IF(W78=0,0,IF(AND(N(J78)=0,W78&lt;&gt;0),"нд",(N(W78))/N(J78)*100)))</f>
        <v>нд</v>
      </c>
      <c r="Y78" s="17" t="str">
        <f t="shared" ref="Y78:Y88" si="193">IF(H78="нд","нд",N(P78)-N(K78))</f>
        <v>нд</v>
      </c>
      <c r="Z78" s="17" t="str">
        <f t="shared" ref="Z78:Z88" si="194">IF(Y78="нд","нд",IF(Y78=0,0,IF(AND(N(K78)=0,Y78&lt;&gt;0),"нд",(N(Y78))/N(K78)*100)))</f>
        <v>нд</v>
      </c>
      <c r="AA78" s="17" t="str">
        <f t="shared" ref="AA78:AA88" si="195">IF(H78="нд","нд",N(Q78)-N(L78))</f>
        <v>нд</v>
      </c>
      <c r="AB78" s="17" t="str">
        <f t="shared" ref="AB78:AB88" si="196">IF(AA78="нд","нд",IF(AA78=0,0,IF(AND(N(L78)=0,AA78&lt;&gt;0),"нд",(N(AA78))/N(L78)*100)))</f>
        <v>нд</v>
      </c>
      <c r="AC78" s="18" t="s">
        <v>159</v>
      </c>
      <c r="AD78"/>
      <c r="AE78"/>
      <c r="AF78"/>
      <c r="AG78"/>
      <c r="AH78"/>
    </row>
    <row r="79" spans="1:34" s="20" customFormat="1" ht="78.75" x14ac:dyDescent="0.3">
      <c r="A79" s="14" t="s">
        <v>115</v>
      </c>
      <c r="B79" s="15" t="s">
        <v>177</v>
      </c>
      <c r="C79" s="16" t="s">
        <v>140</v>
      </c>
      <c r="D79" s="17">
        <v>5.8826666880000005</v>
      </c>
      <c r="E79" s="17" t="s">
        <v>26</v>
      </c>
      <c r="F79" s="17">
        <v>0</v>
      </c>
      <c r="G79" s="17">
        <f t="shared" si="185"/>
        <v>5.8826666880000005</v>
      </c>
      <c r="H79" s="17" t="s">
        <v>26</v>
      </c>
      <c r="I79" s="17" t="s">
        <v>26</v>
      </c>
      <c r="J79" s="17" t="s">
        <v>26</v>
      </c>
      <c r="K79" s="17" t="s">
        <v>26</v>
      </c>
      <c r="L79" s="17" t="s">
        <v>26</v>
      </c>
      <c r="M79" s="17">
        <f t="shared" ref="M79:M88" si="197">SUM(N79:Q79)</f>
        <v>2.94133332</v>
      </c>
      <c r="N79" s="17">
        <v>0</v>
      </c>
      <c r="O79" s="17">
        <v>0</v>
      </c>
      <c r="P79" s="17">
        <v>0</v>
      </c>
      <c r="Q79" s="17">
        <v>2.94133332</v>
      </c>
      <c r="R79" s="17">
        <f t="shared" si="186"/>
        <v>2.9413333680000004</v>
      </c>
      <c r="S79" s="17" t="str">
        <f t="shared" si="187"/>
        <v>нд</v>
      </c>
      <c r="T79" s="17" t="str">
        <f t="shared" si="188"/>
        <v>нд</v>
      </c>
      <c r="U79" s="17" t="str">
        <f t="shared" si="189"/>
        <v>нд</v>
      </c>
      <c r="V79" s="17" t="str">
        <f t="shared" si="190"/>
        <v>нд</v>
      </c>
      <c r="W79" s="17" t="str">
        <f t="shared" si="191"/>
        <v>нд</v>
      </c>
      <c r="X79" s="17" t="str">
        <f t="shared" si="192"/>
        <v>нд</v>
      </c>
      <c r="Y79" s="17" t="str">
        <f t="shared" si="193"/>
        <v>нд</v>
      </c>
      <c r="Z79" s="17" t="str">
        <f t="shared" si="194"/>
        <v>нд</v>
      </c>
      <c r="AA79" s="17" t="str">
        <f t="shared" si="195"/>
        <v>нд</v>
      </c>
      <c r="AB79" s="17" t="str">
        <f t="shared" si="196"/>
        <v>нд</v>
      </c>
      <c r="AC79" s="18" t="s">
        <v>179</v>
      </c>
      <c r="AD79"/>
      <c r="AE79"/>
      <c r="AF79"/>
      <c r="AG79"/>
      <c r="AH79"/>
    </row>
    <row r="80" spans="1:34" s="20" customFormat="1" ht="47.25" x14ac:dyDescent="0.3">
      <c r="A80" s="14" t="s">
        <v>115</v>
      </c>
      <c r="B80" s="15" t="s">
        <v>150</v>
      </c>
      <c r="C80" s="16" t="s">
        <v>141</v>
      </c>
      <c r="D80" s="17">
        <v>2.0996999999999999</v>
      </c>
      <c r="E80" s="17" t="s">
        <v>26</v>
      </c>
      <c r="F80" s="17">
        <v>0</v>
      </c>
      <c r="G80" s="17">
        <f t="shared" si="185"/>
        <v>2.0996999999999999</v>
      </c>
      <c r="H80" s="17" t="s">
        <v>26</v>
      </c>
      <c r="I80" s="17" t="s">
        <v>26</v>
      </c>
      <c r="J80" s="17" t="s">
        <v>26</v>
      </c>
      <c r="K80" s="17" t="s">
        <v>26</v>
      </c>
      <c r="L80" s="17" t="s">
        <v>26</v>
      </c>
      <c r="M80" s="17">
        <f t="shared" si="197"/>
        <v>2.0996999999999999</v>
      </c>
      <c r="N80" s="17">
        <v>0</v>
      </c>
      <c r="O80" s="17">
        <v>0</v>
      </c>
      <c r="P80" s="17">
        <v>0</v>
      </c>
      <c r="Q80" s="17">
        <v>2.0996999999999999</v>
      </c>
      <c r="R80" s="17">
        <f t="shared" si="186"/>
        <v>0</v>
      </c>
      <c r="S80" s="17" t="str">
        <f t="shared" si="187"/>
        <v>нд</v>
      </c>
      <c r="T80" s="17" t="str">
        <f t="shared" si="188"/>
        <v>нд</v>
      </c>
      <c r="U80" s="17" t="str">
        <f t="shared" si="189"/>
        <v>нд</v>
      </c>
      <c r="V80" s="17" t="str">
        <f t="shared" si="190"/>
        <v>нд</v>
      </c>
      <c r="W80" s="17" t="str">
        <f t="shared" si="191"/>
        <v>нд</v>
      </c>
      <c r="X80" s="17" t="str">
        <f t="shared" si="192"/>
        <v>нд</v>
      </c>
      <c r="Y80" s="17" t="str">
        <f t="shared" si="193"/>
        <v>нд</v>
      </c>
      <c r="Z80" s="17" t="str">
        <f t="shared" si="194"/>
        <v>нд</v>
      </c>
      <c r="AA80" s="17" t="str">
        <f t="shared" si="195"/>
        <v>нд</v>
      </c>
      <c r="AB80" s="17" t="str">
        <f t="shared" si="196"/>
        <v>нд</v>
      </c>
      <c r="AC80" s="18" t="s">
        <v>159</v>
      </c>
      <c r="AD80"/>
      <c r="AE80"/>
      <c r="AF80"/>
      <c r="AG80"/>
      <c r="AH80"/>
    </row>
    <row r="81" spans="1:34" s="20" customFormat="1" ht="47.25" x14ac:dyDescent="0.3">
      <c r="A81" s="14" t="s">
        <v>115</v>
      </c>
      <c r="B81" s="15" t="s">
        <v>151</v>
      </c>
      <c r="C81" s="16" t="s">
        <v>142</v>
      </c>
      <c r="D81" s="17">
        <v>0.39999999599999997</v>
      </c>
      <c r="E81" s="17" t="s">
        <v>26</v>
      </c>
      <c r="F81" s="17">
        <v>0</v>
      </c>
      <c r="G81" s="17">
        <f t="shared" si="185"/>
        <v>0.39999999599999997</v>
      </c>
      <c r="H81" s="17" t="s">
        <v>26</v>
      </c>
      <c r="I81" s="17" t="s">
        <v>26</v>
      </c>
      <c r="J81" s="17" t="s">
        <v>26</v>
      </c>
      <c r="K81" s="17" t="s">
        <v>26</v>
      </c>
      <c r="L81" s="17" t="s">
        <v>26</v>
      </c>
      <c r="M81" s="17">
        <f t="shared" si="197"/>
        <v>0.39999999599999997</v>
      </c>
      <c r="N81" s="17">
        <v>0</v>
      </c>
      <c r="O81" s="17">
        <v>0</v>
      </c>
      <c r="P81" s="17">
        <v>0</v>
      </c>
      <c r="Q81" s="17">
        <v>0.39999999599999997</v>
      </c>
      <c r="R81" s="17">
        <f t="shared" si="186"/>
        <v>0</v>
      </c>
      <c r="S81" s="17" t="str">
        <f t="shared" si="187"/>
        <v>нд</v>
      </c>
      <c r="T81" s="17" t="str">
        <f t="shared" si="188"/>
        <v>нд</v>
      </c>
      <c r="U81" s="17" t="str">
        <f t="shared" si="189"/>
        <v>нд</v>
      </c>
      <c r="V81" s="17" t="str">
        <f t="shared" si="190"/>
        <v>нд</v>
      </c>
      <c r="W81" s="17" t="str">
        <f t="shared" si="191"/>
        <v>нд</v>
      </c>
      <c r="X81" s="17" t="str">
        <f t="shared" si="192"/>
        <v>нд</v>
      </c>
      <c r="Y81" s="17" t="str">
        <f t="shared" si="193"/>
        <v>нд</v>
      </c>
      <c r="Z81" s="17" t="str">
        <f t="shared" si="194"/>
        <v>нд</v>
      </c>
      <c r="AA81" s="17" t="str">
        <f t="shared" si="195"/>
        <v>нд</v>
      </c>
      <c r="AB81" s="17" t="str">
        <f t="shared" si="196"/>
        <v>нд</v>
      </c>
      <c r="AC81" s="18" t="s">
        <v>159</v>
      </c>
      <c r="AD81"/>
      <c r="AE81"/>
      <c r="AF81"/>
      <c r="AG81"/>
      <c r="AH81"/>
    </row>
    <row r="82" spans="1:34" s="20" customFormat="1" ht="47.25" x14ac:dyDescent="0.3">
      <c r="A82" s="14" t="s">
        <v>115</v>
      </c>
      <c r="B82" s="15" t="s">
        <v>152</v>
      </c>
      <c r="C82" s="16" t="s">
        <v>143</v>
      </c>
      <c r="D82" s="17">
        <v>0.83333332799999993</v>
      </c>
      <c r="E82" s="17" t="s">
        <v>26</v>
      </c>
      <c r="F82" s="17">
        <v>0</v>
      </c>
      <c r="G82" s="17">
        <f t="shared" si="185"/>
        <v>0.83333332799999993</v>
      </c>
      <c r="H82" s="17" t="s">
        <v>26</v>
      </c>
      <c r="I82" s="17" t="s">
        <v>26</v>
      </c>
      <c r="J82" s="17" t="s">
        <v>26</v>
      </c>
      <c r="K82" s="17" t="s">
        <v>26</v>
      </c>
      <c r="L82" s="17" t="s">
        <v>26</v>
      </c>
      <c r="M82" s="17">
        <f t="shared" si="197"/>
        <v>0.83333332799999993</v>
      </c>
      <c r="N82" s="17">
        <v>0</v>
      </c>
      <c r="O82" s="17">
        <v>0</v>
      </c>
      <c r="P82" s="17">
        <v>0</v>
      </c>
      <c r="Q82" s="17">
        <v>0.83333332799999993</v>
      </c>
      <c r="R82" s="17">
        <f t="shared" si="186"/>
        <v>0</v>
      </c>
      <c r="S82" s="17" t="str">
        <f t="shared" si="187"/>
        <v>нд</v>
      </c>
      <c r="T82" s="17" t="str">
        <f t="shared" si="188"/>
        <v>нд</v>
      </c>
      <c r="U82" s="17" t="str">
        <f t="shared" si="189"/>
        <v>нд</v>
      </c>
      <c r="V82" s="17" t="str">
        <f t="shared" si="190"/>
        <v>нд</v>
      </c>
      <c r="W82" s="17" t="str">
        <f t="shared" si="191"/>
        <v>нд</v>
      </c>
      <c r="X82" s="17" t="str">
        <f t="shared" si="192"/>
        <v>нд</v>
      </c>
      <c r="Y82" s="17" t="str">
        <f t="shared" si="193"/>
        <v>нд</v>
      </c>
      <c r="Z82" s="17" t="str">
        <f t="shared" si="194"/>
        <v>нд</v>
      </c>
      <c r="AA82" s="17" t="str">
        <f t="shared" si="195"/>
        <v>нд</v>
      </c>
      <c r="AB82" s="17" t="str">
        <f t="shared" si="196"/>
        <v>нд</v>
      </c>
      <c r="AC82" s="18" t="s">
        <v>159</v>
      </c>
      <c r="AD82"/>
      <c r="AE82"/>
      <c r="AF82"/>
      <c r="AG82"/>
      <c r="AH82"/>
    </row>
    <row r="83" spans="1:34" s="20" customFormat="1" ht="47.25" x14ac:dyDescent="0.3">
      <c r="A83" s="14" t="s">
        <v>115</v>
      </c>
      <c r="B83" s="15" t="s">
        <v>153</v>
      </c>
      <c r="C83" s="16" t="s">
        <v>144</v>
      </c>
      <c r="D83" s="17">
        <v>0.15500000400000002</v>
      </c>
      <c r="E83" s="17" t="s">
        <v>26</v>
      </c>
      <c r="F83" s="17">
        <v>0</v>
      </c>
      <c r="G83" s="17">
        <f t="shared" si="185"/>
        <v>0.15500000400000002</v>
      </c>
      <c r="H83" s="17" t="s">
        <v>26</v>
      </c>
      <c r="I83" s="17" t="s">
        <v>26</v>
      </c>
      <c r="J83" s="17" t="s">
        <v>26</v>
      </c>
      <c r="K83" s="17" t="s">
        <v>26</v>
      </c>
      <c r="L83" s="17" t="s">
        <v>26</v>
      </c>
      <c r="M83" s="17">
        <f t="shared" si="197"/>
        <v>0.15500000400000002</v>
      </c>
      <c r="N83" s="17">
        <v>0</v>
      </c>
      <c r="O83" s="17">
        <v>0</v>
      </c>
      <c r="P83" s="17">
        <v>0</v>
      </c>
      <c r="Q83" s="17">
        <v>0.15500000400000002</v>
      </c>
      <c r="R83" s="17">
        <f t="shared" si="186"/>
        <v>0</v>
      </c>
      <c r="S83" s="17" t="str">
        <f t="shared" si="187"/>
        <v>нд</v>
      </c>
      <c r="T83" s="17" t="str">
        <f t="shared" si="188"/>
        <v>нд</v>
      </c>
      <c r="U83" s="17" t="str">
        <f t="shared" si="189"/>
        <v>нд</v>
      </c>
      <c r="V83" s="17" t="str">
        <f t="shared" si="190"/>
        <v>нд</v>
      </c>
      <c r="W83" s="17" t="str">
        <f t="shared" si="191"/>
        <v>нд</v>
      </c>
      <c r="X83" s="17" t="str">
        <f t="shared" si="192"/>
        <v>нд</v>
      </c>
      <c r="Y83" s="17" t="str">
        <f t="shared" si="193"/>
        <v>нд</v>
      </c>
      <c r="Z83" s="17" t="str">
        <f t="shared" si="194"/>
        <v>нд</v>
      </c>
      <c r="AA83" s="17" t="str">
        <f t="shared" si="195"/>
        <v>нд</v>
      </c>
      <c r="AB83" s="17" t="str">
        <f t="shared" si="196"/>
        <v>нд</v>
      </c>
      <c r="AC83" s="18" t="s">
        <v>159</v>
      </c>
      <c r="AD83"/>
      <c r="AE83"/>
      <c r="AF83"/>
      <c r="AG83"/>
      <c r="AH83"/>
    </row>
    <row r="84" spans="1:34" s="20" customFormat="1" ht="47.25" x14ac:dyDescent="0.3">
      <c r="A84" s="14" t="s">
        <v>115</v>
      </c>
      <c r="B84" s="15" t="s">
        <v>154</v>
      </c>
      <c r="C84" s="16" t="s">
        <v>145</v>
      </c>
      <c r="D84" s="17">
        <v>0.48</v>
      </c>
      <c r="E84" s="17" t="s">
        <v>26</v>
      </c>
      <c r="F84" s="17">
        <v>0</v>
      </c>
      <c r="G84" s="17">
        <f t="shared" si="185"/>
        <v>0.48</v>
      </c>
      <c r="H84" s="17" t="s">
        <v>26</v>
      </c>
      <c r="I84" s="17" t="s">
        <v>26</v>
      </c>
      <c r="J84" s="17" t="s">
        <v>26</v>
      </c>
      <c r="K84" s="17" t="s">
        <v>26</v>
      </c>
      <c r="L84" s="17" t="s">
        <v>26</v>
      </c>
      <c r="M84" s="17">
        <f t="shared" si="197"/>
        <v>0.48</v>
      </c>
      <c r="N84" s="17">
        <v>0</v>
      </c>
      <c r="O84" s="17">
        <v>0</v>
      </c>
      <c r="P84" s="17">
        <v>0</v>
      </c>
      <c r="Q84" s="17">
        <v>0.48</v>
      </c>
      <c r="R84" s="17">
        <f t="shared" si="186"/>
        <v>0</v>
      </c>
      <c r="S84" s="17" t="str">
        <f t="shared" si="187"/>
        <v>нд</v>
      </c>
      <c r="T84" s="17" t="str">
        <f t="shared" si="188"/>
        <v>нд</v>
      </c>
      <c r="U84" s="17" t="str">
        <f t="shared" si="189"/>
        <v>нд</v>
      </c>
      <c r="V84" s="17" t="str">
        <f t="shared" si="190"/>
        <v>нд</v>
      </c>
      <c r="W84" s="17" t="str">
        <f t="shared" si="191"/>
        <v>нд</v>
      </c>
      <c r="X84" s="17" t="str">
        <f t="shared" si="192"/>
        <v>нд</v>
      </c>
      <c r="Y84" s="17" t="str">
        <f t="shared" si="193"/>
        <v>нд</v>
      </c>
      <c r="Z84" s="17" t="str">
        <f t="shared" si="194"/>
        <v>нд</v>
      </c>
      <c r="AA84" s="17" t="str">
        <f t="shared" si="195"/>
        <v>нд</v>
      </c>
      <c r="AB84" s="17" t="str">
        <f t="shared" si="196"/>
        <v>нд</v>
      </c>
      <c r="AC84" s="18" t="s">
        <v>159</v>
      </c>
      <c r="AD84"/>
      <c r="AE84"/>
      <c r="AF84"/>
      <c r="AG84"/>
      <c r="AH84"/>
    </row>
    <row r="85" spans="1:34" s="20" customFormat="1" ht="31.5" x14ac:dyDescent="0.3">
      <c r="A85" s="14" t="s">
        <v>115</v>
      </c>
      <c r="B85" s="15" t="s">
        <v>155</v>
      </c>
      <c r="C85" s="16" t="s">
        <v>146</v>
      </c>
      <c r="D85" s="17">
        <v>3.5499999959999999</v>
      </c>
      <c r="E85" s="17" t="s">
        <v>26</v>
      </c>
      <c r="F85" s="17">
        <v>0</v>
      </c>
      <c r="G85" s="17">
        <f t="shared" si="185"/>
        <v>3.5499999959999999</v>
      </c>
      <c r="H85" s="17" t="s">
        <v>26</v>
      </c>
      <c r="I85" s="17" t="s">
        <v>26</v>
      </c>
      <c r="J85" s="17" t="s">
        <v>26</v>
      </c>
      <c r="K85" s="17" t="s">
        <v>26</v>
      </c>
      <c r="L85" s="17" t="s">
        <v>26</v>
      </c>
      <c r="M85" s="17">
        <f t="shared" si="197"/>
        <v>0</v>
      </c>
      <c r="N85" s="17">
        <v>0</v>
      </c>
      <c r="O85" s="17">
        <v>0</v>
      </c>
      <c r="P85" s="17">
        <v>0</v>
      </c>
      <c r="Q85" s="17">
        <v>0</v>
      </c>
      <c r="R85" s="17">
        <f t="shared" si="186"/>
        <v>3.5499999959999999</v>
      </c>
      <c r="S85" s="17" t="str">
        <f t="shared" si="187"/>
        <v>нд</v>
      </c>
      <c r="T85" s="17" t="str">
        <f t="shared" si="188"/>
        <v>нд</v>
      </c>
      <c r="U85" s="17" t="str">
        <f t="shared" si="189"/>
        <v>нд</v>
      </c>
      <c r="V85" s="17" t="str">
        <f t="shared" si="190"/>
        <v>нд</v>
      </c>
      <c r="W85" s="17" t="str">
        <f t="shared" si="191"/>
        <v>нд</v>
      </c>
      <c r="X85" s="17" t="str">
        <f t="shared" si="192"/>
        <v>нд</v>
      </c>
      <c r="Y85" s="17" t="str">
        <f t="shared" si="193"/>
        <v>нд</v>
      </c>
      <c r="Z85" s="17" t="str">
        <f t="shared" si="194"/>
        <v>нд</v>
      </c>
      <c r="AA85" s="17" t="str">
        <f t="shared" si="195"/>
        <v>нд</v>
      </c>
      <c r="AB85" s="17" t="str">
        <f t="shared" si="196"/>
        <v>нд</v>
      </c>
      <c r="AC85" s="18" t="s">
        <v>178</v>
      </c>
      <c r="AD85"/>
      <c r="AE85"/>
      <c r="AF85"/>
      <c r="AG85"/>
      <c r="AH85"/>
    </row>
    <row r="86" spans="1:34" s="20" customFormat="1" ht="47.25" x14ac:dyDescent="0.3">
      <c r="A86" s="14" t="s">
        <v>115</v>
      </c>
      <c r="B86" s="15" t="s">
        <v>156</v>
      </c>
      <c r="C86" s="16" t="s">
        <v>147</v>
      </c>
      <c r="D86" s="17">
        <v>0.159</v>
      </c>
      <c r="E86" s="17" t="s">
        <v>26</v>
      </c>
      <c r="F86" s="17">
        <v>0</v>
      </c>
      <c r="G86" s="17">
        <f t="shared" si="185"/>
        <v>0.159</v>
      </c>
      <c r="H86" s="17" t="s">
        <v>26</v>
      </c>
      <c r="I86" s="17" t="s">
        <v>26</v>
      </c>
      <c r="J86" s="17" t="s">
        <v>26</v>
      </c>
      <c r="K86" s="17" t="s">
        <v>26</v>
      </c>
      <c r="L86" s="17" t="s">
        <v>26</v>
      </c>
      <c r="M86" s="17">
        <f t="shared" si="197"/>
        <v>0.159</v>
      </c>
      <c r="N86" s="17">
        <v>0</v>
      </c>
      <c r="O86" s="17">
        <v>0</v>
      </c>
      <c r="P86" s="17">
        <v>0</v>
      </c>
      <c r="Q86" s="17">
        <v>0.159</v>
      </c>
      <c r="R86" s="17">
        <f t="shared" si="186"/>
        <v>0</v>
      </c>
      <c r="S86" s="17" t="str">
        <f t="shared" si="187"/>
        <v>нд</v>
      </c>
      <c r="T86" s="17" t="str">
        <f t="shared" si="188"/>
        <v>нд</v>
      </c>
      <c r="U86" s="17" t="str">
        <f t="shared" si="189"/>
        <v>нд</v>
      </c>
      <c r="V86" s="17" t="str">
        <f t="shared" si="190"/>
        <v>нд</v>
      </c>
      <c r="W86" s="17" t="str">
        <f t="shared" si="191"/>
        <v>нд</v>
      </c>
      <c r="X86" s="17" t="str">
        <f t="shared" si="192"/>
        <v>нд</v>
      </c>
      <c r="Y86" s="17" t="str">
        <f t="shared" si="193"/>
        <v>нд</v>
      </c>
      <c r="Z86" s="17" t="str">
        <f t="shared" si="194"/>
        <v>нд</v>
      </c>
      <c r="AA86" s="17" t="str">
        <f t="shared" si="195"/>
        <v>нд</v>
      </c>
      <c r="AB86" s="17" t="str">
        <f t="shared" si="196"/>
        <v>нд</v>
      </c>
      <c r="AC86" s="18" t="s">
        <v>159</v>
      </c>
      <c r="AD86"/>
      <c r="AE86"/>
      <c r="AF86"/>
      <c r="AG86"/>
      <c r="AH86"/>
    </row>
    <row r="87" spans="1:34" s="20" customFormat="1" ht="47.25" x14ac:dyDescent="0.3">
      <c r="A87" s="14" t="s">
        <v>115</v>
      </c>
      <c r="B87" s="15" t="s">
        <v>157</v>
      </c>
      <c r="C87" s="16" t="s">
        <v>148</v>
      </c>
      <c r="D87" s="17">
        <v>0.54699999600000004</v>
      </c>
      <c r="E87" s="17" t="s">
        <v>26</v>
      </c>
      <c r="F87" s="17">
        <v>0</v>
      </c>
      <c r="G87" s="17">
        <f t="shared" si="185"/>
        <v>0.54699999600000004</v>
      </c>
      <c r="H87" s="17" t="s">
        <v>26</v>
      </c>
      <c r="I87" s="17" t="s">
        <v>26</v>
      </c>
      <c r="J87" s="17" t="s">
        <v>26</v>
      </c>
      <c r="K87" s="17" t="s">
        <v>26</v>
      </c>
      <c r="L87" s="17" t="s">
        <v>26</v>
      </c>
      <c r="M87" s="17">
        <f t="shared" si="197"/>
        <v>0.54699999600000004</v>
      </c>
      <c r="N87" s="17">
        <v>0</v>
      </c>
      <c r="O87" s="17">
        <v>0</v>
      </c>
      <c r="P87" s="17">
        <v>0</v>
      </c>
      <c r="Q87" s="17">
        <v>0.54699999600000004</v>
      </c>
      <c r="R87" s="17">
        <f t="shared" si="186"/>
        <v>0</v>
      </c>
      <c r="S87" s="17" t="str">
        <f t="shared" si="187"/>
        <v>нд</v>
      </c>
      <c r="T87" s="17" t="str">
        <f t="shared" si="188"/>
        <v>нд</v>
      </c>
      <c r="U87" s="17" t="str">
        <f t="shared" si="189"/>
        <v>нд</v>
      </c>
      <c r="V87" s="17" t="str">
        <f t="shared" si="190"/>
        <v>нд</v>
      </c>
      <c r="W87" s="17" t="str">
        <f t="shared" si="191"/>
        <v>нд</v>
      </c>
      <c r="X87" s="17" t="str">
        <f t="shared" si="192"/>
        <v>нд</v>
      </c>
      <c r="Y87" s="17" t="str">
        <f t="shared" si="193"/>
        <v>нд</v>
      </c>
      <c r="Z87" s="17" t="str">
        <f t="shared" si="194"/>
        <v>нд</v>
      </c>
      <c r="AA87" s="17" t="str">
        <f t="shared" si="195"/>
        <v>нд</v>
      </c>
      <c r="AB87" s="17" t="str">
        <f t="shared" si="196"/>
        <v>нд</v>
      </c>
      <c r="AC87" s="18" t="s">
        <v>159</v>
      </c>
      <c r="AD87"/>
      <c r="AE87"/>
      <c r="AF87"/>
      <c r="AG87"/>
      <c r="AH87"/>
    </row>
    <row r="88" spans="1:34" s="20" customFormat="1" ht="47.25" x14ac:dyDescent="0.3">
      <c r="A88" s="14" t="s">
        <v>115</v>
      </c>
      <c r="B88" s="15" t="s">
        <v>158</v>
      </c>
      <c r="C88" s="16" t="s">
        <v>149</v>
      </c>
      <c r="D88" s="17">
        <v>0.22631999999999999</v>
      </c>
      <c r="E88" s="17" t="s">
        <v>26</v>
      </c>
      <c r="F88" s="17">
        <v>0</v>
      </c>
      <c r="G88" s="17">
        <f t="shared" si="185"/>
        <v>0.22631999999999999</v>
      </c>
      <c r="H88" s="17" t="s">
        <v>26</v>
      </c>
      <c r="I88" s="17" t="s">
        <v>26</v>
      </c>
      <c r="J88" s="17" t="s">
        <v>26</v>
      </c>
      <c r="K88" s="17" t="s">
        <v>26</v>
      </c>
      <c r="L88" s="17" t="s">
        <v>26</v>
      </c>
      <c r="M88" s="17">
        <f t="shared" si="197"/>
        <v>0.22631999999999999</v>
      </c>
      <c r="N88" s="17">
        <v>0</v>
      </c>
      <c r="O88" s="17">
        <v>0</v>
      </c>
      <c r="P88" s="17">
        <v>0</v>
      </c>
      <c r="Q88" s="17">
        <v>0.22631999999999999</v>
      </c>
      <c r="R88" s="17">
        <f t="shared" si="186"/>
        <v>0</v>
      </c>
      <c r="S88" s="17" t="str">
        <f t="shared" si="187"/>
        <v>нд</v>
      </c>
      <c r="T88" s="17" t="str">
        <f t="shared" si="188"/>
        <v>нд</v>
      </c>
      <c r="U88" s="17" t="str">
        <f t="shared" si="189"/>
        <v>нд</v>
      </c>
      <c r="V88" s="17" t="str">
        <f t="shared" si="190"/>
        <v>нд</v>
      </c>
      <c r="W88" s="17" t="str">
        <f t="shared" si="191"/>
        <v>нд</v>
      </c>
      <c r="X88" s="17" t="str">
        <f t="shared" si="192"/>
        <v>нд</v>
      </c>
      <c r="Y88" s="17" t="str">
        <f t="shared" si="193"/>
        <v>нд</v>
      </c>
      <c r="Z88" s="17" t="str">
        <f t="shared" si="194"/>
        <v>нд</v>
      </c>
      <c r="AA88" s="17" t="str">
        <f t="shared" si="195"/>
        <v>нд</v>
      </c>
      <c r="AB88" s="17" t="str">
        <f t="shared" si="196"/>
        <v>нд</v>
      </c>
      <c r="AC88" s="18" t="s">
        <v>159</v>
      </c>
      <c r="AD88"/>
      <c r="AE88"/>
      <c r="AF88"/>
      <c r="AG88"/>
      <c r="AH88"/>
    </row>
    <row r="91" spans="1:34" ht="15" customHeight="1" x14ac:dyDescent="0.3">
      <c r="M91" s="28"/>
    </row>
  </sheetData>
  <mergeCells count="23">
    <mergeCell ref="F15:F17"/>
    <mergeCell ref="G15:G17"/>
    <mergeCell ref="H15:Q15"/>
    <mergeCell ref="R15:R17"/>
    <mergeCell ref="S15:AB15"/>
    <mergeCell ref="AC15:AC17"/>
    <mergeCell ref="H16:L16"/>
    <mergeCell ref="M16:Q16"/>
    <mergeCell ref="S16:T16"/>
    <mergeCell ref="U16:V16"/>
    <mergeCell ref="W16:X16"/>
    <mergeCell ref="Y16:Z16"/>
    <mergeCell ref="AA16:AB16"/>
    <mergeCell ref="A4:AC4"/>
    <mergeCell ref="A5:AC5"/>
    <mergeCell ref="A7:AC7"/>
    <mergeCell ref="A10:AC10"/>
    <mergeCell ref="A12:AC12"/>
    <mergeCell ref="A15:A17"/>
    <mergeCell ref="B15:B17"/>
    <mergeCell ref="C15:C17"/>
    <mergeCell ref="D15:D17"/>
    <mergeCell ref="E15:E17"/>
  </mergeCells>
  <pageMargins left="0.73" right="0.36" top="0.17" bottom="0.18" header="0.17" footer="0.17"/>
  <pageSetup paperSize="8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2024-02-28T03:28:17Z</dcterms:created>
  <dcterms:modified xsi:type="dcterms:W3CDTF">2024-03-31T13:51:02Z</dcterms:modified>
</cp:coreProperties>
</file>