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E96F8947-CC05-4251-8F33-ADF1DA745429}" xr6:coauthVersionLast="47" xr6:coauthVersionMax="47" xr10:uidLastSave="{00000000-0000-0000-0000-000000000000}"/>
  <bookViews>
    <workbookView xWindow="915" yWindow="1950" windowWidth="27885" windowHeight="13170" xr2:uid="{00000000-000D-0000-FFFF-FFFF00000000}"/>
  </bookViews>
  <sheets>
    <sheet name="Форма 3" sheetId="1" r:id="rId1"/>
  </sheets>
  <definedNames>
    <definedName name="_xlnm._FilterDatabase" localSheetId="0" hidden="1">'Форма 3'!$A$20:$AA$90</definedName>
    <definedName name="Z_03B2D6F0_EB82_4A99_B547_A719ABE57D7B_.wvu.FilterData" localSheetId="0" hidden="1">'Форма 3'!$A$20:$AA$20</definedName>
    <definedName name="Z_089E95B4_6891_4491_95E1_8EAAC243779C_.wvu.FilterData" localSheetId="0" hidden="1">'Форма 3'!$A$20:$AA$20</definedName>
    <definedName name="Z_18BF3726_8067_4CCD_BC27_EDDB41648F32_.wvu.FilterData" localSheetId="0" hidden="1">'Форма 3'!$A$20:$AA$20</definedName>
    <definedName name="Z_28D18F34_3CE8_4660_82F8_1F15D8FAE3BF_.wvu.FilterData" localSheetId="0" hidden="1">'Форма 3'!$A$20:$AA$20</definedName>
    <definedName name="Z_3A2345CA_679F_46DF_BE18_AF3551912793_.wvu.FilterData" localSheetId="0" hidden="1">'Форма 3'!$A$20:$AA$20</definedName>
    <definedName name="Z_5AB0A302_2EED_4AE8_93F1_A69A96B6F2DB_.wvu.FilterData" localSheetId="0" hidden="1">'Форма 3'!$A$20:$AA$20</definedName>
    <definedName name="Z_5EDF60CF_08A1_48EF_88EE_122F96C77770_.wvu.FilterData" localSheetId="0" hidden="1">'Форма 3'!$A$20:$AA$20</definedName>
    <definedName name="Z_6EE5F9FE_AA39_40D8_9C8C_57916BC320CA_.wvu.FilterData" localSheetId="0" hidden="1">'Форма 3'!$A$20:$AA$20</definedName>
    <definedName name="Z_73513BBB_B460_4FE3_9CA4_AA61926110AF_.wvu.FilterData" localSheetId="0" hidden="1">'Форма 3'!$A$20:$AA$20</definedName>
    <definedName name="Z_7F8DB2F7_5646_4799_9518_70C1AAE46C41_.wvu.FilterData" localSheetId="0" hidden="1">'Форма 3'!$A$20:$AA$20</definedName>
    <definedName name="Z_8A29F092_1492_4DD6_970B_B6671A66A409_.wvu.FilterData" localSheetId="0" hidden="1">'Форма 3'!$A$20:$AA$20</definedName>
    <definedName name="Z_979BA5E3_263C_42B9_880B_947F9BBA66F7_.wvu.FilterData" localSheetId="0" hidden="1">'Форма 3'!$A$20:$AA$20</definedName>
    <definedName name="Z_979BA5E3_263C_42B9_880B_947F9BBA66F7_.wvu.PrintArea" localSheetId="0" hidden="1">'Форма 3'!$A$4:$AA$20</definedName>
    <definedName name="Z_979BA5E3_263C_42B9_880B_947F9BBA66F7_.wvu.PrintTitles" localSheetId="0" hidden="1">'Форма 3'!$15:$20</definedName>
    <definedName name="Z_9D99142C_670A_40D0_93D2_BF56525DE188_.wvu.FilterData" localSheetId="0" hidden="1">'Форма 3'!$A$20:$AA$20</definedName>
    <definedName name="Z_AB8D64D4_485D_44FD_BA14_166B6947E543_.wvu.FilterData" localSheetId="0" hidden="1">'Форма 3'!$A$20:$AA$20</definedName>
    <definedName name="Z_AC755598_4C94_4719_A847_10F64DBDD0D0_.wvu.FilterData" localSheetId="0" hidden="1">'Форма 3'!$A$20:$AA$20</definedName>
    <definedName name="Z_BA03E443_864B_4BF3_B63A_3DA3E420E76F_.wvu.FilterData" localSheetId="0" hidden="1">'Форма 3'!$A$20:$AA$20</definedName>
    <definedName name="Z_D58CDACE_7D87_4AA7_A23A_486014F3D40C_.wvu.FilterData" localSheetId="0" hidden="1">'Форма 3'!$A$20:$AA$20</definedName>
    <definedName name="Z_DC06DD27_1B74_42FC_9563_50C3D58C26F1_.wvu.FilterData" localSheetId="0" hidden="1">'Форма 3'!$A$20:$AA$20</definedName>
    <definedName name="Z_E7AB88FE_00F0_4057_B0F9_430CB20F6CA6_.wvu.FilterData" localSheetId="0" hidden="1">'Форма 3'!$A$20:$AA$20</definedName>
    <definedName name="Z_EA8F788A_5C3C_4644_9E4D_949E75AD520E_.wvu.FilterData" localSheetId="0" hidden="1">'Форма 3'!$A$20:$AA$20</definedName>
    <definedName name="Z_F1A860F0_39E1_4328_A6F7_A6E6717294EB_.wvu.FilterData" localSheetId="0" hidden="1">'Форма 3'!$A$20:$AA$20</definedName>
    <definedName name="Z_F1A860F0_39E1_4328_A6F7_A6E6717294EB_.wvu.PrintArea" localSheetId="0" hidden="1">'Форма 3'!$A$4:$AA$20</definedName>
    <definedName name="Z_F1A860F0_39E1_4328_A6F7_A6E6717294EB_.wvu.PrintTitles" localSheetId="0" hidden="1">'Форма 3'!$15:$20</definedName>
    <definedName name="Z_F44A9D66_B740_4E77_B9E3_D34796013EDC_.wvu.FilterData" localSheetId="0" hidden="1">'Форма 3'!$A$20:$AA$20</definedName>
    <definedName name="_xlnm.Print_Titles" localSheetId="0">'Форма 3'!$15:$20</definedName>
    <definedName name="_xlnm.Print_Area" localSheetId="0">'Форма 3'!$A$4:$AA$20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3" i="1" l="1"/>
  <c r="Q33" i="1"/>
  <c r="R33" i="1"/>
  <c r="S33" i="1"/>
  <c r="T33" i="1"/>
  <c r="U33" i="1"/>
  <c r="V33" i="1"/>
  <c r="R34" i="1" l="1"/>
  <c r="P34" i="1"/>
  <c r="D33" i="1"/>
  <c r="E25" i="1" l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D25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Y39" i="1"/>
  <c r="Z39" i="1" s="1"/>
  <c r="W39" i="1"/>
  <c r="X39" i="1" s="1"/>
  <c r="Y41" i="1"/>
  <c r="Z41" i="1" s="1"/>
  <c r="W41" i="1"/>
  <c r="X41" i="1" s="1"/>
  <c r="Y44" i="1"/>
  <c r="Z44" i="1" s="1"/>
  <c r="W44" i="1"/>
  <c r="X44" i="1" s="1"/>
  <c r="Y53" i="1"/>
  <c r="Z53" i="1" s="1"/>
  <c r="W53" i="1"/>
  <c r="X53" i="1" s="1"/>
  <c r="Y55" i="1"/>
  <c r="Z55" i="1" s="1"/>
  <c r="W55" i="1"/>
  <c r="X55" i="1" s="1"/>
  <c r="Y56" i="1"/>
  <c r="Z56" i="1" s="1"/>
  <c r="W56" i="1"/>
  <c r="X56" i="1" s="1"/>
  <c r="Y64" i="1"/>
  <c r="Z64" i="1" s="1"/>
  <c r="W64" i="1"/>
  <c r="X64" i="1" s="1"/>
  <c r="Y65" i="1"/>
  <c r="Z65" i="1" s="1"/>
  <c r="W65" i="1"/>
  <c r="X65" i="1" s="1"/>
  <c r="Y67" i="1"/>
  <c r="Z67" i="1" s="1"/>
  <c r="W67" i="1"/>
  <c r="X67" i="1" s="1"/>
  <c r="Y72" i="1"/>
  <c r="Z72" i="1" s="1"/>
  <c r="W72" i="1"/>
  <c r="X72" i="1" s="1"/>
  <c r="Y73" i="1"/>
  <c r="Z73" i="1" s="1"/>
  <c r="W73" i="1"/>
  <c r="X73" i="1" s="1"/>
  <c r="Y75" i="1"/>
  <c r="Z75" i="1" s="1"/>
  <c r="W75" i="1"/>
  <c r="X75" i="1" s="1"/>
  <c r="Y77" i="1"/>
  <c r="Z77" i="1" s="1"/>
  <c r="Z25" i="1" s="1"/>
  <c r="W77" i="1"/>
  <c r="X77" i="1" s="1"/>
  <c r="X25" i="1" s="1"/>
  <c r="Y25" i="1" l="1"/>
  <c r="W25" i="1"/>
  <c r="W31" i="1"/>
  <c r="X31" i="1" s="1"/>
  <c r="Y31" i="1"/>
  <c r="Z31" i="1" s="1"/>
  <c r="W32" i="1"/>
  <c r="X32" i="1" s="1"/>
  <c r="Y32" i="1"/>
  <c r="Z32" i="1" s="1"/>
  <c r="W34" i="1"/>
  <c r="X34" i="1" s="1"/>
  <c r="Y34" i="1"/>
  <c r="Z34" i="1" s="1"/>
  <c r="W48" i="1"/>
  <c r="X48" i="1" s="1"/>
  <c r="Y48" i="1"/>
  <c r="Z48" i="1" s="1"/>
  <c r="W49" i="1"/>
  <c r="X49" i="1" s="1"/>
  <c r="Y49" i="1"/>
  <c r="Z49" i="1" s="1"/>
  <c r="W50" i="1"/>
  <c r="X50" i="1" s="1"/>
  <c r="Y50" i="1"/>
  <c r="Z50" i="1" s="1"/>
  <c r="W51" i="1"/>
  <c r="X51" i="1" s="1"/>
  <c r="Y51" i="1"/>
  <c r="Z51" i="1" s="1"/>
  <c r="W52" i="1"/>
  <c r="X52" i="1" s="1"/>
  <c r="Y52" i="1"/>
  <c r="Z52" i="1" s="1"/>
  <c r="W59" i="1"/>
  <c r="X59" i="1" s="1"/>
  <c r="Y59" i="1"/>
  <c r="Z59" i="1" s="1"/>
  <c r="W60" i="1"/>
  <c r="X60" i="1" s="1"/>
  <c r="Y60" i="1"/>
  <c r="Z60" i="1" s="1"/>
  <c r="W61" i="1"/>
  <c r="X61" i="1" s="1"/>
  <c r="Y61" i="1"/>
  <c r="Z61" i="1" s="1"/>
  <c r="W62" i="1"/>
  <c r="X62" i="1" s="1"/>
  <c r="Y62" i="1"/>
  <c r="Z62" i="1" s="1"/>
  <c r="W63" i="1"/>
  <c r="X63" i="1" s="1"/>
  <c r="Y63" i="1"/>
  <c r="Z63" i="1" s="1"/>
  <c r="W80" i="1"/>
  <c r="X80" i="1" s="1"/>
  <c r="Y80" i="1"/>
  <c r="Z80" i="1" s="1"/>
  <c r="W81" i="1"/>
  <c r="X81" i="1" s="1"/>
  <c r="Y81" i="1"/>
  <c r="Z81" i="1" s="1"/>
  <c r="W82" i="1"/>
  <c r="X82" i="1" s="1"/>
  <c r="Y82" i="1"/>
  <c r="Z82" i="1" s="1"/>
  <c r="W83" i="1"/>
  <c r="X83" i="1" s="1"/>
  <c r="Y83" i="1"/>
  <c r="Z83" i="1" s="1"/>
  <c r="W84" i="1"/>
  <c r="X84" i="1" s="1"/>
  <c r="Y84" i="1"/>
  <c r="Z84" i="1" s="1"/>
  <c r="W85" i="1"/>
  <c r="X85" i="1" s="1"/>
  <c r="Y85" i="1"/>
  <c r="Z85" i="1" s="1"/>
  <c r="W86" i="1"/>
  <c r="X86" i="1" s="1"/>
  <c r="Y86" i="1"/>
  <c r="Z86" i="1" s="1"/>
  <c r="W87" i="1"/>
  <c r="X87" i="1" s="1"/>
  <c r="Y87" i="1"/>
  <c r="Z87" i="1" s="1"/>
  <c r="W88" i="1"/>
  <c r="X88" i="1" s="1"/>
  <c r="Y88" i="1"/>
  <c r="Z88" i="1" s="1"/>
  <c r="W89" i="1"/>
  <c r="X89" i="1" s="1"/>
  <c r="Y89" i="1"/>
  <c r="Z89" i="1" s="1"/>
  <c r="W90" i="1"/>
  <c r="X90" i="1" s="1"/>
  <c r="Y90" i="1"/>
  <c r="Z90" i="1" s="1"/>
  <c r="V79" i="1"/>
  <c r="V27" i="1" s="1"/>
  <c r="U79" i="1"/>
  <c r="U27" i="1" s="1"/>
  <c r="T79" i="1"/>
  <c r="T27" i="1" s="1"/>
  <c r="S79" i="1"/>
  <c r="S27" i="1" s="1"/>
  <c r="R79" i="1"/>
  <c r="R27" i="1" s="1"/>
  <c r="Q79" i="1"/>
  <c r="Q27" i="1" s="1"/>
  <c r="P79" i="1"/>
  <c r="P27" i="1" s="1"/>
  <c r="O79" i="1"/>
  <c r="O27" i="1" s="1"/>
  <c r="N79" i="1"/>
  <c r="N27" i="1" s="1"/>
  <c r="M79" i="1"/>
  <c r="M27" i="1" s="1"/>
  <c r="L79" i="1"/>
  <c r="L27" i="1" s="1"/>
  <c r="K79" i="1"/>
  <c r="K27" i="1" s="1"/>
  <c r="J79" i="1"/>
  <c r="J27" i="1" s="1"/>
  <c r="I79" i="1"/>
  <c r="I27" i="1" s="1"/>
  <c r="H79" i="1"/>
  <c r="H27" i="1" s="1"/>
  <c r="G79" i="1"/>
  <c r="G27" i="1" s="1"/>
  <c r="F79" i="1"/>
  <c r="F27" i="1" s="1"/>
  <c r="E79" i="1"/>
  <c r="E27" i="1" s="1"/>
  <c r="D79" i="1"/>
  <c r="D27" i="1" s="1"/>
  <c r="Y78" i="1"/>
  <c r="W78" i="1"/>
  <c r="W76" i="1"/>
  <c r="X76" i="1" s="1"/>
  <c r="Y76" i="1"/>
  <c r="Z76" i="1" s="1"/>
  <c r="V74" i="1"/>
  <c r="V24" i="1" s="1"/>
  <c r="U74" i="1"/>
  <c r="U24" i="1" s="1"/>
  <c r="T74" i="1"/>
  <c r="T24" i="1" s="1"/>
  <c r="S74" i="1"/>
  <c r="S24" i="1" s="1"/>
  <c r="R74" i="1"/>
  <c r="R24" i="1" s="1"/>
  <c r="Q74" i="1"/>
  <c r="Q24" i="1" s="1"/>
  <c r="P74" i="1"/>
  <c r="P24" i="1" s="1"/>
  <c r="O74" i="1"/>
  <c r="O24" i="1" s="1"/>
  <c r="N74" i="1"/>
  <c r="N24" i="1" s="1"/>
  <c r="M74" i="1"/>
  <c r="M24" i="1" s="1"/>
  <c r="L74" i="1"/>
  <c r="L24" i="1" s="1"/>
  <c r="K74" i="1"/>
  <c r="K24" i="1" s="1"/>
  <c r="J74" i="1"/>
  <c r="J24" i="1" s="1"/>
  <c r="I74" i="1"/>
  <c r="I24" i="1" s="1"/>
  <c r="H74" i="1"/>
  <c r="H24" i="1" s="1"/>
  <c r="G74" i="1"/>
  <c r="G24" i="1" s="1"/>
  <c r="F74" i="1"/>
  <c r="F24" i="1" s="1"/>
  <c r="D74" i="1"/>
  <c r="D24" i="1" s="1"/>
  <c r="Y70" i="1"/>
  <c r="Z70" i="1" s="1"/>
  <c r="W70" i="1"/>
  <c r="X70" i="1" s="1"/>
  <c r="W69" i="1"/>
  <c r="X69" i="1" s="1"/>
  <c r="Y69" i="1"/>
  <c r="Z69" i="1" s="1"/>
  <c r="W68" i="1"/>
  <c r="X68" i="1" s="1"/>
  <c r="Y68" i="1"/>
  <c r="Z68" i="1" s="1"/>
  <c r="Y66" i="1"/>
  <c r="Z66" i="1" s="1"/>
  <c r="W66" i="1"/>
  <c r="X66" i="1" s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D42" i="1"/>
  <c r="W43" i="1"/>
  <c r="X43" i="1" s="1"/>
  <c r="Y43" i="1"/>
  <c r="Z43" i="1" s="1"/>
  <c r="W40" i="1"/>
  <c r="Y40" i="1"/>
  <c r="W37" i="1"/>
  <c r="X37" i="1" s="1"/>
  <c r="Y37" i="1"/>
  <c r="Z37" i="1" s="1"/>
  <c r="W36" i="1"/>
  <c r="X36" i="1" s="1"/>
  <c r="T35" i="1"/>
  <c r="P35" i="1"/>
  <c r="L35" i="1"/>
  <c r="H35" i="1"/>
  <c r="Y36" i="1"/>
  <c r="Z36" i="1" s="1"/>
  <c r="D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V30" i="1"/>
  <c r="U30" i="1"/>
  <c r="T30" i="1"/>
  <c r="S30" i="1"/>
  <c r="R30" i="1"/>
  <c r="Q30" i="1"/>
  <c r="P30" i="1"/>
  <c r="O33" i="1"/>
  <c r="O30" i="1" s="1"/>
  <c r="N33" i="1"/>
  <c r="N30" i="1" s="1"/>
  <c r="M30" i="1"/>
  <c r="L30" i="1"/>
  <c r="K30" i="1"/>
  <c r="J30" i="1"/>
  <c r="I30" i="1"/>
  <c r="H30" i="1"/>
  <c r="G30" i="1"/>
  <c r="D30" i="1"/>
  <c r="B20" i="1"/>
  <c r="C20" i="1" s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Z40" i="1" l="1"/>
  <c r="Z38" i="1" s="1"/>
  <c r="Y38" i="1"/>
  <c r="X78" i="1"/>
  <c r="X26" i="1" s="1"/>
  <c r="W26" i="1"/>
  <c r="X40" i="1"/>
  <c r="X38" i="1" s="1"/>
  <c r="W38" i="1"/>
  <c r="Z78" i="1"/>
  <c r="Z26" i="1" s="1"/>
  <c r="Y26" i="1"/>
  <c r="W33" i="1"/>
  <c r="X33" i="1" s="1"/>
  <c r="W35" i="1"/>
  <c r="X35" i="1" s="1"/>
  <c r="G46" i="1"/>
  <c r="K46" i="1"/>
  <c r="O46" i="1"/>
  <c r="S46" i="1"/>
  <c r="O29" i="1"/>
  <c r="O22" i="1" s="1"/>
  <c r="G29" i="1"/>
  <c r="G22" i="1" s="1"/>
  <c r="K29" i="1"/>
  <c r="K22" i="1" s="1"/>
  <c r="S29" i="1"/>
  <c r="S22" i="1" s="1"/>
  <c r="J54" i="1"/>
  <c r="O54" i="1"/>
  <c r="I57" i="1"/>
  <c r="D54" i="1"/>
  <c r="H54" i="1"/>
  <c r="L54" i="1"/>
  <c r="P54" i="1"/>
  <c r="T54" i="1"/>
  <c r="F71" i="1"/>
  <c r="J71" i="1"/>
  <c r="N71" i="1"/>
  <c r="R71" i="1"/>
  <c r="V71" i="1"/>
  <c r="F57" i="1"/>
  <c r="J57" i="1"/>
  <c r="N57" i="1"/>
  <c r="R57" i="1"/>
  <c r="V57" i="1"/>
  <c r="S57" i="1"/>
  <c r="H71" i="1"/>
  <c r="Y33" i="1"/>
  <c r="Z33" i="1" s="1"/>
  <c r="R29" i="1"/>
  <c r="R22" i="1" s="1"/>
  <c r="I46" i="1"/>
  <c r="M46" i="1"/>
  <c r="Q46" i="1"/>
  <c r="U46" i="1"/>
  <c r="J46" i="1"/>
  <c r="N46" i="1"/>
  <c r="R46" i="1"/>
  <c r="V46" i="1"/>
  <c r="O71" i="1"/>
  <c r="S71" i="1"/>
  <c r="I54" i="1"/>
  <c r="M54" i="1"/>
  <c r="Q54" i="1"/>
  <c r="U54" i="1"/>
  <c r="K54" i="1"/>
  <c r="Y35" i="1"/>
  <c r="Z35" i="1" s="1"/>
  <c r="L46" i="1"/>
  <c r="P71" i="1"/>
  <c r="Y79" i="1"/>
  <c r="Q29" i="1"/>
  <c r="Q22" i="1" s="1"/>
  <c r="E42" i="1"/>
  <c r="W42" i="1" s="1"/>
  <c r="X42" i="1" s="1"/>
  <c r="P46" i="1"/>
  <c r="T46" i="1"/>
  <c r="R54" i="1"/>
  <c r="G57" i="1"/>
  <c r="M29" i="1"/>
  <c r="M22" i="1" s="1"/>
  <c r="V54" i="1"/>
  <c r="G54" i="1"/>
  <c r="I71" i="1"/>
  <c r="M71" i="1"/>
  <c r="Q71" i="1"/>
  <c r="U71" i="1"/>
  <c r="E30" i="1"/>
  <c r="W30" i="1" s="1"/>
  <c r="X30" i="1" s="1"/>
  <c r="I29" i="1"/>
  <c r="I22" i="1" s="1"/>
  <c r="U29" i="1"/>
  <c r="U22" i="1" s="1"/>
  <c r="N54" i="1"/>
  <c r="O57" i="1"/>
  <c r="D29" i="1"/>
  <c r="D22" i="1" s="1"/>
  <c r="H29" i="1"/>
  <c r="H22" i="1" s="1"/>
  <c r="L29" i="1"/>
  <c r="L22" i="1" s="1"/>
  <c r="P29" i="1"/>
  <c r="P22" i="1" s="1"/>
  <c r="T29" i="1"/>
  <c r="T22" i="1" s="1"/>
  <c r="E46" i="1"/>
  <c r="Q57" i="1"/>
  <c r="J29" i="1"/>
  <c r="J22" i="1" s="1"/>
  <c r="N29" i="1"/>
  <c r="N22" i="1" s="1"/>
  <c r="V29" i="1"/>
  <c r="V22" i="1" s="1"/>
  <c r="D46" i="1"/>
  <c r="H46" i="1"/>
  <c r="K57" i="1"/>
  <c r="G71" i="1"/>
  <c r="K71" i="1"/>
  <c r="S54" i="1"/>
  <c r="M57" i="1"/>
  <c r="U57" i="1"/>
  <c r="D71" i="1"/>
  <c r="L71" i="1"/>
  <c r="T71" i="1"/>
  <c r="W47" i="1"/>
  <c r="X47" i="1" s="1"/>
  <c r="W58" i="1"/>
  <c r="X58" i="1" s="1"/>
  <c r="Y74" i="1"/>
  <c r="Y47" i="1"/>
  <c r="Z47" i="1" s="1"/>
  <c r="E74" i="1"/>
  <c r="F30" i="1"/>
  <c r="Y30" i="1" s="1"/>
  <c r="Z30" i="1" s="1"/>
  <c r="F54" i="1"/>
  <c r="D57" i="1"/>
  <c r="H57" i="1"/>
  <c r="L57" i="1"/>
  <c r="P57" i="1"/>
  <c r="T57" i="1"/>
  <c r="Y42" i="1"/>
  <c r="Z42" i="1" s="1"/>
  <c r="F46" i="1"/>
  <c r="E54" i="1"/>
  <c r="Y58" i="1"/>
  <c r="Z58" i="1" s="1"/>
  <c r="E71" i="1"/>
  <c r="W79" i="1"/>
  <c r="E57" i="1"/>
  <c r="W71" i="1" l="1"/>
  <c r="X71" i="1" s="1"/>
  <c r="W74" i="1"/>
  <c r="E24" i="1"/>
  <c r="Z74" i="1"/>
  <c r="Z24" i="1" s="1"/>
  <c r="Y24" i="1"/>
  <c r="X79" i="1"/>
  <c r="X27" i="1" s="1"/>
  <c r="W27" i="1"/>
  <c r="Z79" i="1"/>
  <c r="Z27" i="1" s="1"/>
  <c r="Y27" i="1"/>
  <c r="P45" i="1"/>
  <c r="P23" i="1" s="1"/>
  <c r="W57" i="1"/>
  <c r="X57" i="1" s="1"/>
  <c r="S45" i="1"/>
  <c r="R45" i="1"/>
  <c r="V45" i="1"/>
  <c r="O45" i="1"/>
  <c r="U45" i="1"/>
  <c r="N45" i="1"/>
  <c r="M45" i="1"/>
  <c r="J45" i="1"/>
  <c r="D45" i="1"/>
  <c r="W46" i="1"/>
  <c r="X46" i="1" s="1"/>
  <c r="K45" i="1"/>
  <c r="Y57" i="1"/>
  <c r="Z57" i="1" s="1"/>
  <c r="Y71" i="1"/>
  <c r="Z71" i="1" s="1"/>
  <c r="Y54" i="1"/>
  <c r="Z54" i="1" s="1"/>
  <c r="Q45" i="1"/>
  <c r="G45" i="1"/>
  <c r="G23" i="1" s="1"/>
  <c r="L45" i="1"/>
  <c r="I45" i="1"/>
  <c r="W54" i="1"/>
  <c r="X54" i="1" s="1"/>
  <c r="H45" i="1"/>
  <c r="E29" i="1"/>
  <c r="T45" i="1"/>
  <c r="T23" i="1" s="1"/>
  <c r="Y46" i="1"/>
  <c r="Z46" i="1" s="1"/>
  <c r="F45" i="1"/>
  <c r="F23" i="1" s="1"/>
  <c r="F29" i="1"/>
  <c r="F22" i="1" s="1"/>
  <c r="E45" i="1"/>
  <c r="E23" i="1" s="1"/>
  <c r="P28" i="1" l="1"/>
  <c r="Q28" i="1"/>
  <c r="Q23" i="1"/>
  <c r="Q21" i="1" s="1"/>
  <c r="N28" i="1"/>
  <c r="N23" i="1"/>
  <c r="W29" i="1"/>
  <c r="E22" i="1"/>
  <c r="U28" i="1"/>
  <c r="U23" i="1"/>
  <c r="U21" i="1" s="1"/>
  <c r="J28" i="1"/>
  <c r="J23" i="1"/>
  <c r="J21" i="1" s="1"/>
  <c r="M28" i="1"/>
  <c r="M23" i="1"/>
  <c r="M21" i="1" s="1"/>
  <c r="X74" i="1"/>
  <c r="X24" i="1" s="1"/>
  <c r="W24" i="1"/>
  <c r="H28" i="1"/>
  <c r="H23" i="1"/>
  <c r="H21" i="1" s="1"/>
  <c r="O28" i="1"/>
  <c r="O23" i="1"/>
  <c r="K28" i="1"/>
  <c r="K23" i="1"/>
  <c r="K21" i="1" s="1"/>
  <c r="V28" i="1"/>
  <c r="V23" i="1"/>
  <c r="V21" i="1" s="1"/>
  <c r="I28" i="1"/>
  <c r="I23" i="1"/>
  <c r="I21" i="1" s="1"/>
  <c r="R28" i="1"/>
  <c r="R23" i="1"/>
  <c r="L28" i="1"/>
  <c r="L23" i="1"/>
  <c r="L21" i="1" s="1"/>
  <c r="D28" i="1"/>
  <c r="D23" i="1"/>
  <c r="D21" i="1" s="1"/>
  <c r="S28" i="1"/>
  <c r="S23" i="1"/>
  <c r="S21" i="1" s="1"/>
  <c r="P21" i="1"/>
  <c r="O21" i="1"/>
  <c r="G21" i="1"/>
  <c r="E28" i="1"/>
  <c r="W28" i="1" s="1"/>
  <c r="X28" i="1" s="1"/>
  <c r="T21" i="1"/>
  <c r="T28" i="1"/>
  <c r="G28" i="1"/>
  <c r="R21" i="1"/>
  <c r="Y45" i="1"/>
  <c r="W45" i="1"/>
  <c r="Y29" i="1"/>
  <c r="F28" i="1"/>
  <c r="Y28" i="1" l="1"/>
  <c r="Z28" i="1" s="1"/>
  <c r="Z29" i="1"/>
  <c r="Z22" i="1" s="1"/>
  <c r="Y22" i="1"/>
  <c r="Z45" i="1"/>
  <c r="Z23" i="1" s="1"/>
  <c r="Y23" i="1"/>
  <c r="X45" i="1"/>
  <c r="X23" i="1" s="1"/>
  <c r="W23" i="1"/>
  <c r="X29" i="1"/>
  <c r="X22" i="1" s="1"/>
  <c r="W22" i="1"/>
  <c r="N21" i="1"/>
  <c r="F21" i="1"/>
  <c r="Y21" i="1" l="1"/>
  <c r="E21" i="1"/>
  <c r="W21" i="1" l="1"/>
  <c r="Z21" i="1"/>
  <c r="X21" i="1" l="1"/>
</calcChain>
</file>

<file path=xl/sharedStrings.xml><?xml version="1.0" encoding="utf-8"?>
<sst xmlns="http://schemas.openxmlformats.org/spreadsheetml/2006/main" count="461" uniqueCount="178">
  <si>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</si>
  <si>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</si>
  <si>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</si>
  <si>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</si>
  <si>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Утверждаю: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</si>
  <si>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</si>
  <si>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</si>
  <si>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</si>
  <si>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</si>
  <si>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</si>
  <si>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</si>
  <si>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</si>
  <si>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</si>
  <si>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</si>
  <si>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</si>
  <si>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</si>
  <si>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</si>
  <si>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</si>
  <si>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</si>
  <si>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</si>
  <si>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т.у.</t>
  </si>
  <si>
    <t>га</t>
  </si>
  <si>
    <t>шт.</t>
  </si>
  <si>
    <t>млн рублей
 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</si>
  <si>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</si>
  <si>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</si>
  <si>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</si>
  <si>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</si>
  <si>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</si>
  <si>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</si>
  <si>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</si>
  <si>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</si>
  <si>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</si>
  <si>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</si>
  <si>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</si>
  <si>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</si>
  <si>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</si>
  <si>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</si>
  <si>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</si>
  <si>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</si>
  <si>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</si>
  <si>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</si>
  <si>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</si>
  <si>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</si>
  <si>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</si>
  <si>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</si>
  <si>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</si>
  <si>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</si>
  <si>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</si>
  <si>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</si>
  <si>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</si>
  <si>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</si>
  <si>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</si>
  <si>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</si>
  <si>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</si>
  <si>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</si>
  <si>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</si>
  <si>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</si>
  <si>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</si>
  <si>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</si>
  <si>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</si>
  <si>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</si>
  <si>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</si>
  <si>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</si>
  <si>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</si>
  <si>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</si>
  <si>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</si>
  <si>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</si>
  <si>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</si>
  <si>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</si>
  <si>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</si>
  <si>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</si>
  <si>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</si>
  <si>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</si>
  <si>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</si>
  <si>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</si>
  <si>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</si>
  <si>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</si>
  <si>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</si>
  <si>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</si>
  <si>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</si>
  <si>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</si>
  <si>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</si>
  <si>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</si>
  <si>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</si>
  <si>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</si>
  <si>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</si>
  <si>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</si>
  <si>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</si>
  <si>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</si>
  <si>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</si>
  <si>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</si>
  <si>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</si>
  <si>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</si>
  <si>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</si>
  <si>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</si>
  <si>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</si>
  <si>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</si>
  <si>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</si>
  <si>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</si>
  <si>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</si>
  <si>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</si>
  <si>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</si>
  <si>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</si>
  <si>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</si>
  <si>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</si>
  <si>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</si>
  <si>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</si>
  <si>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</si>
  <si>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</si>
  <si>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</si>
  <si>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</si>
  <si>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</si>
  <si>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</si>
  <si>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</si>
  <si>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</si>
  <si>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</si>
  <si>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</si>
  <si>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</si>
  <si>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</si>
  <si>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</si>
  <si>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</si>
  <si>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</si>
  <si>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Принятие основных средств и нематериальных активов к бухгалтерскому учету в 2023 году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</si>
  <si>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</si>
  <si>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</si>
  <si>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</si>
  <si>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</si>
  <si>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</si>
  <si>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</si>
  <si>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</si>
  <si>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</si>
  <si>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</si>
  <si>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</si>
  <si>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</si>
  <si>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</si>
  <si>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</si>
  <si>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</si>
  <si>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</si>
  <si>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</si>
  <si>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</si>
  <si>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</si>
  <si>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</si>
  <si>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</si>
  <si>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</si>
  <si>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</si>
  <si>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</si>
  <si>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</si>
  <si>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</si>
  <si>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</si>
  <si>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</si>
  <si>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</si>
  <si>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</si>
  <si>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</si>
  <si>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</si>
  <si>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</si>
  <si>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</si>
  <si>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</si>
  <si>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</si>
  <si>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</si>
  <si>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</si>
  <si>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</si>
  <si>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</si>
  <si>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</si>
  <si>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</si>
  <si>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</si>
  <si>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</si>
  <si>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</si>
  <si>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</si>
  <si>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</si>
  <si>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 (АРТН №14 от 03.11.2023)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</si>
  <si>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</si>
  <si>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</si>
  <si>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</si>
  <si>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Отклонение от утвержденного плана вызвано корректировкой перечня объектов, по которые необходимо замена п.у.</t>
  </si>
  <si>
    <t>Отклонение от утвержденного плана вызвано корректировкой перечня объектов, по которые необходимо замена ТТ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</si>
  <si>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</si>
  <si>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
снаряжённая масса: 2126 кг., тип двигателя: Р4, бензиновый, 4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</si>
</sst>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right" vertical="center"/>
    </xf>
    <xf numFmtId="0" fontId="1" fillId="0" borderId="0" xfId="1" applyFill="1"/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/>
    </xf>
    <xf numFmtId="49" fontId="3" fillId="0" borderId="12" xfId="3" applyNumberFormat="1" applyFont="1" applyFill="1" applyBorder="1" applyAlignment="1">
      <alignment horizontal="center" vertical="center" wrapText="1"/>
    </xf>
    <xf numFmtId="0" fontId="3" fillId="0" borderId="12" xfId="3" applyNumberFormat="1" applyFont="1" applyFill="1" applyBorder="1" applyAlignment="1">
      <alignment horizontal="left" vertical="center" wrapText="1"/>
    </xf>
    <xf numFmtId="0" fontId="3" fillId="0" borderId="12" xfId="3" applyNumberFormat="1" applyFont="1" applyFill="1" applyBorder="1" applyAlignment="1">
      <alignment horizontal="center" vertical="center" wrapText="1"/>
    </xf>
    <xf numFmtId="4" fontId="3" fillId="0" borderId="12" xfId="3" applyNumberFormat="1" applyFont="1" applyFill="1" applyBorder="1" applyAlignment="1">
      <alignment horizontal="center" vertical="center" wrapText="1"/>
    </xf>
    <xf numFmtId="2" fontId="3" fillId="0" borderId="12" xfId="3" applyNumberFormat="1" applyFont="1" applyFill="1" applyBorder="1" applyAlignment="1">
      <alignment horizontal="center" vertical="center" wrapText="1"/>
    </xf>
    <xf numFmtId="4" fontId="3" fillId="0" borderId="12" xfId="4" applyNumberFormat="1" applyFont="1" applyFill="1" applyBorder="1" applyAlignment="1">
      <alignment horizontal="center" vertical="center" wrapText="1"/>
    </xf>
    <xf numFmtId="0" fontId="3" fillId="0" borderId="13" xfId="3" applyNumberFormat="1" applyFont="1" applyFill="1" applyBorder="1" applyAlignment="1">
      <alignment horizontal="center" vertical="center" wrapText="1"/>
    </xf>
    <xf numFmtId="49" fontId="3" fillId="0" borderId="13" xfId="3" applyNumberFormat="1" applyFont="1" applyFill="1" applyBorder="1" applyAlignment="1">
      <alignment horizontal="center" vertical="center" wrapText="1"/>
    </xf>
    <xf numFmtId="0" fontId="3" fillId="0" borderId="13" xfId="3" applyNumberFormat="1" applyFont="1" applyFill="1" applyBorder="1" applyAlignment="1">
      <alignment horizontal="left" vertical="center" wrapText="1"/>
    </xf>
    <xf numFmtId="4" fontId="3" fillId="0" borderId="13" xfId="4" applyNumberFormat="1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4" fontId="3" fillId="0" borderId="12" xfId="5" applyNumberFormat="1" applyFont="1" applyFill="1" applyBorder="1" applyAlignment="1">
      <alignment horizontal="center" vertical="center" wrapText="1"/>
    </xf>
    <xf numFmtId="0" fontId="3" fillId="0" borderId="12" xfId="3" applyFont="1" applyBorder="1" applyAlignment="1">
      <alignment horizontal="left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2" fontId="3" fillId="0" borderId="12" xfId="3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</cellXfs>
  <cellStyles count="6">
    <cellStyle name="Обычный" xfId="0" builtinId="0"/>
    <cellStyle name="Обычный 10 13" xfId="1" xr:uid="{00000000-0005-0000-0000-000001000000}"/>
    <cellStyle name="Обычный 3 2 5 6" xfId="2" xr:uid="{00000000-0005-0000-0000-000002000000}"/>
    <cellStyle name="Обычный 7" xfId="3" xr:uid="{00000000-0005-0000-0000-000003000000}"/>
    <cellStyle name="Финансовый" xfId="5" builtinId="3"/>
    <cellStyle name="Финансовый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AA90"/>
  <sheetViews>
    <sheetView showGridLines="0" tabSelected="1" zoomScale="55" zoomScaleNormal="55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/>
    </sheetView>
  </sheetViews>
  <sheetFormatPr defaultRowHeight="18.75" x14ac:dyDescent="0.25"/>
  <cols>
    <col min="1" max="1" width="20.42578125" style="1" customWidth="1"/>
    <col min="2" max="2" width="83.85546875" style="1" customWidth="1"/>
    <col min="3" max="3" width="21.140625" style="1" customWidth="1"/>
    <col min="4" max="4" width="21.85546875" style="1" customWidth="1"/>
    <col min="5" max="5" width="15.7109375" style="1" customWidth="1"/>
    <col min="6" max="6" width="17.5703125" style="1" customWidth="1"/>
    <col min="7" max="26" width="15.7109375" style="1" customWidth="1"/>
    <col min="27" max="27" width="74.85546875" style="1" customWidth="1"/>
    <col min="28" max="16384" width="9.140625" style="1"/>
  </cols>
  <sheetData>
    <row r="1" spans="1:27" x14ac:dyDescent="0.25">
      <c r="AA1" s="2" t="s">
        <v>0</v>
      </c>
    </row>
    <row r="2" spans="1:27" x14ac:dyDescent="0.25">
      <c r="AA2" s="2" t="s">
        <v>1</v>
      </c>
    </row>
    <row r="3" spans="1:27" x14ac:dyDescent="0.25">
      <c r="AA3" s="2" t="s">
        <v>2</v>
      </c>
    </row>
    <row r="4" spans="1:27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</row>
    <row r="5" spans="1:27" x14ac:dyDescent="0.25">
      <c r="A5" s="37" t="s">
        <v>121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</row>
    <row r="6" spans="1:27" x14ac:dyDescent="0.25">
      <c r="A6" s="3"/>
    </row>
    <row r="7" spans="1:27" x14ac:dyDescent="0.25">
      <c r="A7" s="37" t="s">
        <v>124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</row>
    <row r="8" spans="1:27" x14ac:dyDescent="0.25">
      <c r="A8" s="3"/>
    </row>
    <row r="9" spans="1:27" x14ac:dyDescent="0.25">
      <c r="A9" s="37" t="s">
        <v>122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</row>
    <row r="10" spans="1:27" x14ac:dyDescent="0.25">
      <c r="A10" s="4"/>
      <c r="AA10" s="5" t="s">
        <v>4</v>
      </c>
    </row>
    <row r="11" spans="1:27" x14ac:dyDescent="0.25">
      <c r="A11" s="37" t="s">
        <v>125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</row>
    <row r="12" spans="1:27" s="6" customFormat="1" ht="15" x14ac:dyDescent="0.25"/>
    <row r="13" spans="1:27" s="6" customFormat="1" ht="15" x14ac:dyDescent="0.25"/>
    <row r="14" spans="1:27" s="6" customFormat="1" ht="15" x14ac:dyDescent="0.25"/>
    <row r="15" spans="1:27" ht="18.75" customHeight="1" x14ac:dyDescent="0.25">
      <c r="A15" s="25" t="s">
        <v>5</v>
      </c>
      <c r="B15" s="25" t="s">
        <v>6</v>
      </c>
      <c r="C15" s="25" t="s">
        <v>7</v>
      </c>
      <c r="D15" s="25" t="s">
        <v>8</v>
      </c>
      <c r="E15" s="34" t="s">
        <v>123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6"/>
      <c r="AA15" s="25" t="s">
        <v>9</v>
      </c>
    </row>
    <row r="16" spans="1:27" ht="18.75" customHeight="1" x14ac:dyDescent="0.25">
      <c r="A16" s="26"/>
      <c r="B16" s="26"/>
      <c r="C16" s="26"/>
      <c r="D16" s="26"/>
      <c r="E16" s="28" t="s">
        <v>10</v>
      </c>
      <c r="F16" s="29"/>
      <c r="G16" s="29"/>
      <c r="H16" s="29"/>
      <c r="I16" s="29"/>
      <c r="J16" s="29"/>
      <c r="K16" s="29"/>
      <c r="L16" s="29"/>
      <c r="M16" s="30"/>
      <c r="N16" s="28" t="s">
        <v>11</v>
      </c>
      <c r="O16" s="29"/>
      <c r="P16" s="29"/>
      <c r="Q16" s="29"/>
      <c r="R16" s="29"/>
      <c r="S16" s="29"/>
      <c r="T16" s="29"/>
      <c r="U16" s="29"/>
      <c r="V16" s="30"/>
      <c r="W16" s="28" t="s">
        <v>12</v>
      </c>
      <c r="X16" s="29"/>
      <c r="Y16" s="29"/>
      <c r="Z16" s="30"/>
      <c r="AA16" s="26"/>
    </row>
    <row r="17" spans="1:27" ht="25.5" customHeight="1" x14ac:dyDescent="0.25">
      <c r="A17" s="26"/>
      <c r="B17" s="26"/>
      <c r="C17" s="26"/>
      <c r="D17" s="26"/>
      <c r="E17" s="31"/>
      <c r="F17" s="32"/>
      <c r="G17" s="32"/>
      <c r="H17" s="32"/>
      <c r="I17" s="32"/>
      <c r="J17" s="32"/>
      <c r="K17" s="32"/>
      <c r="L17" s="32"/>
      <c r="M17" s="33"/>
      <c r="N17" s="31"/>
      <c r="O17" s="32"/>
      <c r="P17" s="32"/>
      <c r="Q17" s="32"/>
      <c r="R17" s="32"/>
      <c r="S17" s="32"/>
      <c r="T17" s="32"/>
      <c r="U17" s="32"/>
      <c r="V17" s="33"/>
      <c r="W17" s="31"/>
      <c r="X17" s="32"/>
      <c r="Y17" s="32"/>
      <c r="Z17" s="33"/>
      <c r="AA17" s="26"/>
    </row>
    <row r="18" spans="1:27" ht="69" customHeight="1" x14ac:dyDescent="0.25">
      <c r="A18" s="26"/>
      <c r="B18" s="26"/>
      <c r="C18" s="26"/>
      <c r="D18" s="26"/>
      <c r="E18" s="7" t="s">
        <v>13</v>
      </c>
      <c r="F18" s="34" t="s">
        <v>14</v>
      </c>
      <c r="G18" s="35"/>
      <c r="H18" s="35"/>
      <c r="I18" s="35"/>
      <c r="J18" s="35"/>
      <c r="K18" s="35"/>
      <c r="L18" s="35"/>
      <c r="M18" s="36"/>
      <c r="N18" s="7" t="s">
        <v>13</v>
      </c>
      <c r="O18" s="34" t="s">
        <v>14</v>
      </c>
      <c r="P18" s="35"/>
      <c r="Q18" s="35"/>
      <c r="R18" s="35"/>
      <c r="S18" s="35"/>
      <c r="T18" s="35"/>
      <c r="U18" s="35"/>
      <c r="V18" s="36"/>
      <c r="W18" s="34" t="s">
        <v>13</v>
      </c>
      <c r="X18" s="36"/>
      <c r="Y18" s="34" t="s">
        <v>14</v>
      </c>
      <c r="Z18" s="36"/>
      <c r="AA18" s="26"/>
    </row>
    <row r="19" spans="1:27" ht="78.75" customHeight="1" x14ac:dyDescent="0.25">
      <c r="A19" s="27"/>
      <c r="B19" s="27"/>
      <c r="C19" s="27"/>
      <c r="D19" s="27"/>
      <c r="E19" s="7" t="s">
        <v>15</v>
      </c>
      <c r="F19" s="7" t="s">
        <v>15</v>
      </c>
      <c r="G19" s="7" t="s">
        <v>16</v>
      </c>
      <c r="H19" s="7" t="s">
        <v>17</v>
      </c>
      <c r="I19" s="7" t="s">
        <v>18</v>
      </c>
      <c r="J19" s="7" t="s">
        <v>19</v>
      </c>
      <c r="K19" s="7" t="s">
        <v>20</v>
      </c>
      <c r="L19" s="7" t="s">
        <v>21</v>
      </c>
      <c r="M19" s="7" t="s">
        <v>22</v>
      </c>
      <c r="N19" s="7" t="s">
        <v>15</v>
      </c>
      <c r="O19" s="7" t="s">
        <v>15</v>
      </c>
      <c r="P19" s="7" t="s">
        <v>16</v>
      </c>
      <c r="Q19" s="7" t="s">
        <v>17</v>
      </c>
      <c r="R19" s="7" t="s">
        <v>18</v>
      </c>
      <c r="S19" s="7" t="s">
        <v>19</v>
      </c>
      <c r="T19" s="7" t="s">
        <v>20</v>
      </c>
      <c r="U19" s="7" t="s">
        <v>21</v>
      </c>
      <c r="V19" s="7" t="s">
        <v>22</v>
      </c>
      <c r="W19" s="7" t="s">
        <v>23</v>
      </c>
      <c r="X19" s="7" t="s">
        <v>24</v>
      </c>
      <c r="Y19" s="7" t="s">
        <v>23</v>
      </c>
      <c r="Z19" s="7" t="s">
        <v>24</v>
      </c>
      <c r="AA19" s="27"/>
    </row>
    <row r="20" spans="1:27" x14ac:dyDescent="0.25">
      <c r="A20" s="8">
        <v>1</v>
      </c>
      <c r="B20" s="8">
        <f>A20+1</f>
        <v>2</v>
      </c>
      <c r="C20" s="8">
        <f>B20+1</f>
        <v>3</v>
      </c>
      <c r="D20" s="8">
        <f t="shared" ref="D20:AA20" si="0">C20+1</f>
        <v>4</v>
      </c>
      <c r="E20" s="8">
        <f t="shared" si="0"/>
        <v>5</v>
      </c>
      <c r="F20" s="8">
        <f t="shared" si="0"/>
        <v>6</v>
      </c>
      <c r="G20" s="8">
        <f t="shared" si="0"/>
        <v>7</v>
      </c>
      <c r="H20" s="8">
        <f t="shared" si="0"/>
        <v>8</v>
      </c>
      <c r="I20" s="8">
        <f t="shared" si="0"/>
        <v>9</v>
      </c>
      <c r="J20" s="8">
        <f t="shared" si="0"/>
        <v>10</v>
      </c>
      <c r="K20" s="8">
        <f t="shared" si="0"/>
        <v>11</v>
      </c>
      <c r="L20" s="8">
        <f t="shared" si="0"/>
        <v>12</v>
      </c>
      <c r="M20" s="8">
        <f t="shared" si="0"/>
        <v>13</v>
      </c>
      <c r="N20" s="8">
        <f t="shared" si="0"/>
        <v>14</v>
      </c>
      <c r="O20" s="8">
        <f t="shared" si="0"/>
        <v>15</v>
      </c>
      <c r="P20" s="8">
        <f t="shared" si="0"/>
        <v>16</v>
      </c>
      <c r="Q20" s="8">
        <f t="shared" si="0"/>
        <v>17</v>
      </c>
      <c r="R20" s="8">
        <f t="shared" si="0"/>
        <v>18</v>
      </c>
      <c r="S20" s="8">
        <f t="shared" si="0"/>
        <v>19</v>
      </c>
      <c r="T20" s="8">
        <f t="shared" si="0"/>
        <v>20</v>
      </c>
      <c r="U20" s="8">
        <f t="shared" si="0"/>
        <v>21</v>
      </c>
      <c r="V20" s="8">
        <f t="shared" si="0"/>
        <v>22</v>
      </c>
      <c r="W20" s="8">
        <f t="shared" si="0"/>
        <v>23</v>
      </c>
      <c r="X20" s="8">
        <f t="shared" si="0"/>
        <v>24</v>
      </c>
      <c r="Y20" s="8">
        <f t="shared" si="0"/>
        <v>25</v>
      </c>
      <c r="Z20" s="8">
        <f t="shared" si="0"/>
        <v>26</v>
      </c>
      <c r="AA20" s="8">
        <f t="shared" si="0"/>
        <v>27</v>
      </c>
    </row>
    <row r="21" spans="1:27" x14ac:dyDescent="0.25">
      <c r="A21" s="9" t="s">
        <v>25</v>
      </c>
      <c r="B21" s="10" t="s">
        <v>26</v>
      </c>
      <c r="C21" s="11" t="s">
        <v>27</v>
      </c>
      <c r="D21" s="12">
        <f t="shared" ref="D21:V21" si="1">SUM(D22:D27)</f>
        <v>43.023087904</v>
      </c>
      <c r="E21" s="12">
        <f t="shared" si="1"/>
        <v>0</v>
      </c>
      <c r="F21" s="12">
        <f t="shared" si="1"/>
        <v>11.265719999999998</v>
      </c>
      <c r="G21" s="12">
        <f t="shared" si="1"/>
        <v>0.56000000000000005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377</v>
      </c>
      <c r="L21" s="12">
        <f t="shared" si="1"/>
        <v>0</v>
      </c>
      <c r="M21" s="12">
        <f t="shared" si="1"/>
        <v>0</v>
      </c>
      <c r="N21" s="12">
        <f t="shared" si="1"/>
        <v>0</v>
      </c>
      <c r="O21" s="12">
        <f t="shared" si="1"/>
        <v>34.456874690666666</v>
      </c>
      <c r="P21" s="12">
        <f t="shared" si="1"/>
        <v>1.9200000000000002</v>
      </c>
      <c r="Q21" s="12">
        <f t="shared" si="1"/>
        <v>0</v>
      </c>
      <c r="R21" s="12">
        <f t="shared" si="1"/>
        <v>4.0709999999999997</v>
      </c>
      <c r="S21" s="12">
        <f t="shared" si="1"/>
        <v>0</v>
      </c>
      <c r="T21" s="12">
        <f t="shared" si="1"/>
        <v>332</v>
      </c>
      <c r="U21" s="12">
        <f t="shared" si="1"/>
        <v>0</v>
      </c>
      <c r="V21" s="12">
        <f t="shared" si="1"/>
        <v>30</v>
      </c>
      <c r="W21" s="12">
        <f t="shared" ref="W21:W32" si="2">IF(E21="нд","нд",N(N21)-N(E21))</f>
        <v>0</v>
      </c>
      <c r="X21" s="12">
        <f t="shared" ref="X21:X32" si="3">IF(W21="нд","нд",IF(W21=0,0,IF(AND(N(E21)=0,W21&lt;&gt;0),"нд",N(W21)/N(E21)*100)))</f>
        <v>0</v>
      </c>
      <c r="Y21" s="12">
        <f>IF(F21="нд","нд",N(O21)-N(F21))</f>
        <v>23.191154690666668</v>
      </c>
      <c r="Z21" s="12">
        <f t="shared" ref="Z21:Z29" si="4">IF(Y21="нд","нд",IF(Y21=0,0,IF(AND(N(F21)=0,Y21&lt;&gt;0),"нд",N(Y21)/N(F21)*100)))</f>
        <v>205.8559478725432</v>
      </c>
      <c r="AA21" s="13" t="s">
        <v>28</v>
      </c>
    </row>
    <row r="22" spans="1:27" x14ac:dyDescent="0.25">
      <c r="A22" s="9" t="s">
        <v>29</v>
      </c>
      <c r="B22" s="10" t="s">
        <v>30</v>
      </c>
      <c r="C22" s="11" t="s">
        <v>27</v>
      </c>
      <c r="D22" s="12">
        <f>SUM(D29)</f>
        <v>12.311333443999999</v>
      </c>
      <c r="E22" s="12">
        <f t="shared" ref="E22:Z22" si="5">SUM(E29)</f>
        <v>0</v>
      </c>
      <c r="F22" s="12">
        <f t="shared" si="5"/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12.311333443999999</v>
      </c>
      <c r="P22" s="12">
        <f t="shared" si="5"/>
        <v>1.36</v>
      </c>
      <c r="Q22" s="12">
        <f t="shared" si="5"/>
        <v>0</v>
      </c>
      <c r="R22" s="12">
        <f t="shared" si="5"/>
        <v>3.931</v>
      </c>
      <c r="S22" s="12">
        <f t="shared" si="5"/>
        <v>0</v>
      </c>
      <c r="T22" s="12">
        <f t="shared" si="5"/>
        <v>51</v>
      </c>
      <c r="U22" s="12">
        <f t="shared" si="5"/>
        <v>0</v>
      </c>
      <c r="V22" s="12">
        <f t="shared" si="5"/>
        <v>0</v>
      </c>
      <c r="W22" s="12">
        <f t="shared" si="5"/>
        <v>0</v>
      </c>
      <c r="X22" s="12">
        <f t="shared" si="5"/>
        <v>0</v>
      </c>
      <c r="Y22" s="12">
        <f t="shared" si="5"/>
        <v>12.311333443999999</v>
      </c>
      <c r="Z22" s="12">
        <f t="shared" si="5"/>
        <v>0</v>
      </c>
      <c r="AA22" s="13" t="s">
        <v>28</v>
      </c>
    </row>
    <row r="23" spans="1:27" x14ac:dyDescent="0.25">
      <c r="A23" s="9" t="s">
        <v>31</v>
      </c>
      <c r="B23" s="10" t="s">
        <v>32</v>
      </c>
      <c r="C23" s="11" t="s">
        <v>27</v>
      </c>
      <c r="D23" s="12">
        <f>SUM(D45)</f>
        <v>14.04646</v>
      </c>
      <c r="E23" s="12">
        <f t="shared" ref="E23:Z23" si="6">SUM(E45)</f>
        <v>0</v>
      </c>
      <c r="F23" s="12">
        <f t="shared" si="6"/>
        <v>11.265719999999998</v>
      </c>
      <c r="G23" s="12">
        <f t="shared" si="6"/>
        <v>0.56000000000000005</v>
      </c>
      <c r="H23" s="12">
        <f t="shared" si="6"/>
        <v>0</v>
      </c>
      <c r="I23" s="12">
        <f t="shared" si="6"/>
        <v>0</v>
      </c>
      <c r="J23" s="12">
        <f t="shared" si="6"/>
        <v>0</v>
      </c>
      <c r="K23" s="12">
        <f t="shared" si="6"/>
        <v>377</v>
      </c>
      <c r="L23" s="12">
        <f t="shared" si="6"/>
        <v>0</v>
      </c>
      <c r="M23" s="12">
        <f t="shared" si="6"/>
        <v>0</v>
      </c>
      <c r="N23" s="12">
        <f t="shared" si="6"/>
        <v>0</v>
      </c>
      <c r="O23" s="12">
        <f t="shared" si="6"/>
        <v>5.4802467866666671</v>
      </c>
      <c r="P23" s="12">
        <f t="shared" si="6"/>
        <v>0.56000000000000005</v>
      </c>
      <c r="Q23" s="12">
        <f t="shared" si="6"/>
        <v>0</v>
      </c>
      <c r="R23" s="12">
        <f t="shared" si="6"/>
        <v>0.14000000000000001</v>
      </c>
      <c r="S23" s="12">
        <f t="shared" si="6"/>
        <v>0</v>
      </c>
      <c r="T23" s="12">
        <f t="shared" si="6"/>
        <v>281</v>
      </c>
      <c r="U23" s="12">
        <f t="shared" si="6"/>
        <v>0</v>
      </c>
      <c r="V23" s="12">
        <f t="shared" si="6"/>
        <v>11</v>
      </c>
      <c r="W23" s="12">
        <f t="shared" si="6"/>
        <v>0</v>
      </c>
      <c r="X23" s="12">
        <f t="shared" si="6"/>
        <v>0</v>
      </c>
      <c r="Y23" s="12">
        <f t="shared" si="6"/>
        <v>-5.7854732133333311</v>
      </c>
      <c r="Z23" s="12">
        <f t="shared" si="6"/>
        <v>-51.354668972185813</v>
      </c>
      <c r="AA23" s="13" t="s">
        <v>28</v>
      </c>
    </row>
    <row r="24" spans="1:27" ht="31.5" x14ac:dyDescent="0.25">
      <c r="A24" s="9" t="s">
        <v>33</v>
      </c>
      <c r="B24" s="10" t="s">
        <v>34</v>
      </c>
      <c r="C24" s="11" t="s">
        <v>27</v>
      </c>
      <c r="D24" s="12">
        <f>SUM(D74)</f>
        <v>0</v>
      </c>
      <c r="E24" s="12">
        <f t="shared" ref="E24:Z24" si="7">SUM(E74)</f>
        <v>0</v>
      </c>
      <c r="F24" s="12">
        <f t="shared" si="7"/>
        <v>0</v>
      </c>
      <c r="G24" s="12">
        <f t="shared" si="7"/>
        <v>0</v>
      </c>
      <c r="H24" s="12">
        <f t="shared" si="7"/>
        <v>0</v>
      </c>
      <c r="I24" s="12">
        <f t="shared" si="7"/>
        <v>0</v>
      </c>
      <c r="J24" s="12">
        <f t="shared" si="7"/>
        <v>0</v>
      </c>
      <c r="K24" s="12">
        <f t="shared" si="7"/>
        <v>0</v>
      </c>
      <c r="L24" s="12">
        <f t="shared" si="7"/>
        <v>0</v>
      </c>
      <c r="M24" s="12">
        <f t="shared" si="7"/>
        <v>0</v>
      </c>
      <c r="N24" s="12">
        <f t="shared" si="7"/>
        <v>0</v>
      </c>
      <c r="O24" s="12">
        <f t="shared" si="7"/>
        <v>0</v>
      </c>
      <c r="P24" s="12">
        <f t="shared" si="7"/>
        <v>0</v>
      </c>
      <c r="Q24" s="12">
        <f t="shared" si="7"/>
        <v>0</v>
      </c>
      <c r="R24" s="12">
        <f t="shared" si="7"/>
        <v>0</v>
      </c>
      <c r="S24" s="12">
        <f t="shared" si="7"/>
        <v>0</v>
      </c>
      <c r="T24" s="12">
        <f t="shared" si="7"/>
        <v>0</v>
      </c>
      <c r="U24" s="12">
        <f t="shared" si="7"/>
        <v>0</v>
      </c>
      <c r="V24" s="12">
        <f t="shared" si="7"/>
        <v>0</v>
      </c>
      <c r="W24" s="12">
        <f t="shared" si="7"/>
        <v>0</v>
      </c>
      <c r="X24" s="12">
        <f t="shared" si="7"/>
        <v>0</v>
      </c>
      <c r="Y24" s="12">
        <f t="shared" si="7"/>
        <v>0</v>
      </c>
      <c r="Z24" s="12">
        <f t="shared" si="7"/>
        <v>0</v>
      </c>
      <c r="AA24" s="13" t="s">
        <v>28</v>
      </c>
    </row>
    <row r="25" spans="1:27" x14ac:dyDescent="0.25">
      <c r="A25" s="9" t="s">
        <v>35</v>
      </c>
      <c r="B25" s="10" t="s">
        <v>36</v>
      </c>
      <c r="C25" s="11" t="s">
        <v>27</v>
      </c>
      <c r="D25" s="12">
        <f>SUM(D77)</f>
        <v>0</v>
      </c>
      <c r="E25" s="12">
        <f t="shared" ref="E25:Z25" si="8">SUM(E77)</f>
        <v>0</v>
      </c>
      <c r="F25" s="12">
        <f t="shared" si="8"/>
        <v>0</v>
      </c>
      <c r="G25" s="12">
        <f t="shared" si="8"/>
        <v>0</v>
      </c>
      <c r="H25" s="12">
        <f t="shared" si="8"/>
        <v>0</v>
      </c>
      <c r="I25" s="12">
        <f t="shared" si="8"/>
        <v>0</v>
      </c>
      <c r="J25" s="12">
        <f t="shared" si="8"/>
        <v>0</v>
      </c>
      <c r="K25" s="12">
        <f t="shared" si="8"/>
        <v>0</v>
      </c>
      <c r="L25" s="12">
        <f t="shared" si="8"/>
        <v>0</v>
      </c>
      <c r="M25" s="12">
        <f t="shared" si="8"/>
        <v>0</v>
      </c>
      <c r="N25" s="12">
        <f t="shared" si="8"/>
        <v>0</v>
      </c>
      <c r="O25" s="12">
        <f t="shared" si="8"/>
        <v>0</v>
      </c>
      <c r="P25" s="12">
        <f t="shared" si="8"/>
        <v>0</v>
      </c>
      <c r="Q25" s="12">
        <f t="shared" si="8"/>
        <v>0</v>
      </c>
      <c r="R25" s="12">
        <f t="shared" si="8"/>
        <v>0</v>
      </c>
      <c r="S25" s="12">
        <f t="shared" si="8"/>
        <v>0</v>
      </c>
      <c r="T25" s="12">
        <f t="shared" si="8"/>
        <v>0</v>
      </c>
      <c r="U25" s="12">
        <f t="shared" si="8"/>
        <v>0</v>
      </c>
      <c r="V25" s="12">
        <f t="shared" si="8"/>
        <v>0</v>
      </c>
      <c r="W25" s="12">
        <f t="shared" si="8"/>
        <v>0</v>
      </c>
      <c r="X25" s="12">
        <f t="shared" si="8"/>
        <v>0</v>
      </c>
      <c r="Y25" s="12">
        <f t="shared" si="8"/>
        <v>0</v>
      </c>
      <c r="Z25" s="12">
        <f t="shared" si="8"/>
        <v>0</v>
      </c>
      <c r="AA25" s="13" t="s">
        <v>28</v>
      </c>
    </row>
    <row r="26" spans="1:27" ht="31.5" x14ac:dyDescent="0.25">
      <c r="A26" s="9" t="s">
        <v>37</v>
      </c>
      <c r="B26" s="10" t="s">
        <v>38</v>
      </c>
      <c r="C26" s="11" t="s">
        <v>27</v>
      </c>
      <c r="D26" s="12">
        <f>SUM(D78)</f>
        <v>0</v>
      </c>
      <c r="E26" s="12">
        <f t="shared" ref="E26:Z26" si="9">SUM(E78)</f>
        <v>0</v>
      </c>
      <c r="F26" s="12">
        <f t="shared" si="9"/>
        <v>0</v>
      </c>
      <c r="G26" s="12">
        <f t="shared" si="9"/>
        <v>0</v>
      </c>
      <c r="H26" s="12">
        <f t="shared" si="9"/>
        <v>0</v>
      </c>
      <c r="I26" s="12">
        <f t="shared" si="9"/>
        <v>0</v>
      </c>
      <c r="J26" s="12">
        <f t="shared" si="9"/>
        <v>0</v>
      </c>
      <c r="K26" s="12">
        <f t="shared" si="9"/>
        <v>0</v>
      </c>
      <c r="L26" s="12">
        <f t="shared" si="9"/>
        <v>0</v>
      </c>
      <c r="M26" s="12">
        <f t="shared" si="9"/>
        <v>0</v>
      </c>
      <c r="N26" s="12">
        <f t="shared" si="9"/>
        <v>0</v>
      </c>
      <c r="O26" s="12">
        <f t="shared" si="9"/>
        <v>0</v>
      </c>
      <c r="P26" s="12">
        <f t="shared" si="9"/>
        <v>0</v>
      </c>
      <c r="Q26" s="12">
        <f t="shared" si="9"/>
        <v>0</v>
      </c>
      <c r="R26" s="12">
        <f t="shared" si="9"/>
        <v>0</v>
      </c>
      <c r="S26" s="12">
        <f t="shared" si="9"/>
        <v>0</v>
      </c>
      <c r="T26" s="12">
        <f t="shared" si="9"/>
        <v>0</v>
      </c>
      <c r="U26" s="12">
        <f t="shared" si="9"/>
        <v>0</v>
      </c>
      <c r="V26" s="12">
        <f t="shared" si="9"/>
        <v>0</v>
      </c>
      <c r="W26" s="12">
        <f t="shared" si="9"/>
        <v>0</v>
      </c>
      <c r="X26" s="12">
        <f t="shared" si="9"/>
        <v>0</v>
      </c>
      <c r="Y26" s="12">
        <f t="shared" si="9"/>
        <v>0</v>
      </c>
      <c r="Z26" s="12">
        <f t="shared" si="9"/>
        <v>0</v>
      </c>
      <c r="AA26" s="13" t="s">
        <v>28</v>
      </c>
    </row>
    <row r="27" spans="1:27" x14ac:dyDescent="0.25">
      <c r="A27" s="9" t="s">
        <v>39</v>
      </c>
      <c r="B27" s="10" t="s">
        <v>40</v>
      </c>
      <c r="C27" s="11" t="s">
        <v>27</v>
      </c>
      <c r="D27" s="12">
        <f>SUM(D79)</f>
        <v>16.665294460000002</v>
      </c>
      <c r="E27" s="12">
        <f t="shared" ref="E27:Z27" si="10">SUM(E79)</f>
        <v>0</v>
      </c>
      <c r="F27" s="12">
        <f t="shared" si="10"/>
        <v>0</v>
      </c>
      <c r="G27" s="12">
        <f t="shared" si="10"/>
        <v>0</v>
      </c>
      <c r="H27" s="12">
        <f t="shared" si="10"/>
        <v>0</v>
      </c>
      <c r="I27" s="12">
        <f t="shared" si="10"/>
        <v>0</v>
      </c>
      <c r="J27" s="12">
        <f t="shared" si="10"/>
        <v>0</v>
      </c>
      <c r="K27" s="12">
        <f t="shared" si="10"/>
        <v>0</v>
      </c>
      <c r="L27" s="12">
        <f t="shared" si="10"/>
        <v>0</v>
      </c>
      <c r="M27" s="12">
        <f t="shared" si="10"/>
        <v>0</v>
      </c>
      <c r="N27" s="12">
        <f t="shared" si="10"/>
        <v>0</v>
      </c>
      <c r="O27" s="12">
        <f t="shared" si="10"/>
        <v>16.665294460000002</v>
      </c>
      <c r="P27" s="12">
        <f t="shared" si="10"/>
        <v>0</v>
      </c>
      <c r="Q27" s="12">
        <f t="shared" si="10"/>
        <v>0</v>
      </c>
      <c r="R27" s="12">
        <f t="shared" si="10"/>
        <v>0</v>
      </c>
      <c r="S27" s="12">
        <f t="shared" si="10"/>
        <v>0</v>
      </c>
      <c r="T27" s="12">
        <f t="shared" si="10"/>
        <v>0</v>
      </c>
      <c r="U27" s="12">
        <f t="shared" si="10"/>
        <v>0</v>
      </c>
      <c r="V27" s="12">
        <f t="shared" si="10"/>
        <v>19</v>
      </c>
      <c r="W27" s="12">
        <f t="shared" si="10"/>
        <v>0</v>
      </c>
      <c r="X27" s="12">
        <f t="shared" si="10"/>
        <v>0</v>
      </c>
      <c r="Y27" s="12">
        <f t="shared" si="10"/>
        <v>16.665294460000002</v>
      </c>
      <c r="Z27" s="12">
        <f t="shared" si="10"/>
        <v>0</v>
      </c>
      <c r="AA27" s="13" t="s">
        <v>28</v>
      </c>
    </row>
    <row r="28" spans="1:27" x14ac:dyDescent="0.25">
      <c r="A28" s="9" t="s">
        <v>41</v>
      </c>
      <c r="B28" s="10" t="s">
        <v>42</v>
      </c>
      <c r="C28" s="11" t="s">
        <v>27</v>
      </c>
      <c r="D28" s="14">
        <f t="shared" ref="D28:V28" si="11">SUM(D29,D45,D74,D77,D78,D79)</f>
        <v>43.023087904</v>
      </c>
      <c r="E28" s="14">
        <f t="shared" si="11"/>
        <v>0</v>
      </c>
      <c r="F28" s="14">
        <f t="shared" si="11"/>
        <v>11.265719999999998</v>
      </c>
      <c r="G28" s="14">
        <f t="shared" si="11"/>
        <v>0.56000000000000005</v>
      </c>
      <c r="H28" s="14">
        <f t="shared" si="11"/>
        <v>0</v>
      </c>
      <c r="I28" s="14">
        <f t="shared" si="11"/>
        <v>0</v>
      </c>
      <c r="J28" s="14">
        <f t="shared" si="11"/>
        <v>0</v>
      </c>
      <c r="K28" s="14">
        <f t="shared" si="11"/>
        <v>377</v>
      </c>
      <c r="L28" s="14">
        <f t="shared" si="11"/>
        <v>0</v>
      </c>
      <c r="M28" s="14">
        <f t="shared" si="11"/>
        <v>0</v>
      </c>
      <c r="N28" s="14">
        <f t="shared" si="11"/>
        <v>0</v>
      </c>
      <c r="O28" s="14">
        <f t="shared" si="11"/>
        <v>34.456874690666666</v>
      </c>
      <c r="P28" s="14">
        <f t="shared" si="11"/>
        <v>1.9200000000000002</v>
      </c>
      <c r="Q28" s="14">
        <f t="shared" si="11"/>
        <v>0</v>
      </c>
      <c r="R28" s="14">
        <f t="shared" si="11"/>
        <v>4.0709999999999997</v>
      </c>
      <c r="S28" s="14">
        <f t="shared" si="11"/>
        <v>0</v>
      </c>
      <c r="T28" s="14">
        <f t="shared" si="11"/>
        <v>332</v>
      </c>
      <c r="U28" s="14">
        <f t="shared" si="11"/>
        <v>0</v>
      </c>
      <c r="V28" s="14">
        <f t="shared" si="11"/>
        <v>30</v>
      </c>
      <c r="W28" s="14">
        <f t="shared" si="2"/>
        <v>0</v>
      </c>
      <c r="X28" s="14">
        <f t="shared" si="3"/>
        <v>0</v>
      </c>
      <c r="Y28" s="14">
        <f t="shared" ref="Y28:Y32" si="12">IF(F28="нд","нд",N(O28)-N(F28))</f>
        <v>23.191154690666668</v>
      </c>
      <c r="Z28" s="14">
        <f t="shared" si="4"/>
        <v>205.8559478725432</v>
      </c>
      <c r="AA28" s="13" t="s">
        <v>28</v>
      </c>
    </row>
    <row r="29" spans="1:27" x14ac:dyDescent="0.25">
      <c r="A29" s="9" t="s">
        <v>43</v>
      </c>
      <c r="B29" s="10" t="s">
        <v>44</v>
      </c>
      <c r="C29" s="11" t="s">
        <v>27</v>
      </c>
      <c r="D29" s="14">
        <f t="shared" ref="D29:V29" si="13">SUM(D30,D35,D38,D42)</f>
        <v>12.311333443999999</v>
      </c>
      <c r="E29" s="14">
        <f t="shared" si="13"/>
        <v>0</v>
      </c>
      <c r="F29" s="14">
        <f t="shared" si="13"/>
        <v>0</v>
      </c>
      <c r="G29" s="14">
        <f t="shared" si="13"/>
        <v>0</v>
      </c>
      <c r="H29" s="14">
        <f t="shared" si="13"/>
        <v>0</v>
      </c>
      <c r="I29" s="14">
        <f t="shared" si="13"/>
        <v>0</v>
      </c>
      <c r="J29" s="14">
        <f t="shared" si="13"/>
        <v>0</v>
      </c>
      <c r="K29" s="14">
        <f t="shared" si="13"/>
        <v>0</v>
      </c>
      <c r="L29" s="14">
        <f t="shared" si="13"/>
        <v>0</v>
      </c>
      <c r="M29" s="14">
        <f t="shared" si="13"/>
        <v>0</v>
      </c>
      <c r="N29" s="14">
        <f t="shared" si="13"/>
        <v>0</v>
      </c>
      <c r="O29" s="14">
        <f t="shared" si="13"/>
        <v>12.311333443999999</v>
      </c>
      <c r="P29" s="14">
        <f t="shared" si="13"/>
        <v>1.36</v>
      </c>
      <c r="Q29" s="14">
        <f t="shared" si="13"/>
        <v>0</v>
      </c>
      <c r="R29" s="14">
        <f t="shared" si="13"/>
        <v>3.931</v>
      </c>
      <c r="S29" s="14">
        <f t="shared" si="13"/>
        <v>0</v>
      </c>
      <c r="T29" s="14">
        <f t="shared" si="13"/>
        <v>51</v>
      </c>
      <c r="U29" s="14">
        <f t="shared" si="13"/>
        <v>0</v>
      </c>
      <c r="V29" s="14">
        <f t="shared" si="13"/>
        <v>0</v>
      </c>
      <c r="W29" s="14">
        <f t="shared" si="2"/>
        <v>0</v>
      </c>
      <c r="X29" s="14">
        <f t="shared" si="3"/>
        <v>0</v>
      </c>
      <c r="Y29" s="14">
        <f t="shared" si="12"/>
        <v>12.311333443999999</v>
      </c>
      <c r="Z29" s="14" t="str">
        <f t="shared" si="4"/>
        <v>нд</v>
      </c>
      <c r="AA29" s="13" t="s">
        <v>28</v>
      </c>
    </row>
    <row r="30" spans="1:27" ht="31.5" x14ac:dyDescent="0.25">
      <c r="A30" s="9" t="s">
        <v>45</v>
      </c>
      <c r="B30" s="10" t="s">
        <v>46</v>
      </c>
      <c r="C30" s="11" t="s">
        <v>27</v>
      </c>
      <c r="D30" s="14">
        <f t="shared" ref="D30:V30" si="14">SUM(D31:D33)</f>
        <v>12.311333443999999</v>
      </c>
      <c r="E30" s="14">
        <f t="shared" si="14"/>
        <v>0</v>
      </c>
      <c r="F30" s="14">
        <f t="shared" si="14"/>
        <v>0</v>
      </c>
      <c r="G30" s="14">
        <f t="shared" si="14"/>
        <v>0</v>
      </c>
      <c r="H30" s="14">
        <f t="shared" si="14"/>
        <v>0</v>
      </c>
      <c r="I30" s="14">
        <f t="shared" si="14"/>
        <v>0</v>
      </c>
      <c r="J30" s="14">
        <f t="shared" si="14"/>
        <v>0</v>
      </c>
      <c r="K30" s="14">
        <f t="shared" si="14"/>
        <v>0</v>
      </c>
      <c r="L30" s="14">
        <f t="shared" si="14"/>
        <v>0</v>
      </c>
      <c r="M30" s="14">
        <f t="shared" si="14"/>
        <v>0</v>
      </c>
      <c r="N30" s="14">
        <f t="shared" si="14"/>
        <v>0</v>
      </c>
      <c r="O30" s="14">
        <f t="shared" si="14"/>
        <v>12.311333443999999</v>
      </c>
      <c r="P30" s="14">
        <f t="shared" si="14"/>
        <v>1.36</v>
      </c>
      <c r="Q30" s="14">
        <f t="shared" si="14"/>
        <v>0</v>
      </c>
      <c r="R30" s="14">
        <f t="shared" si="14"/>
        <v>3.931</v>
      </c>
      <c r="S30" s="14">
        <f t="shared" si="14"/>
        <v>0</v>
      </c>
      <c r="T30" s="14">
        <f t="shared" si="14"/>
        <v>51</v>
      </c>
      <c r="U30" s="14">
        <f t="shared" si="14"/>
        <v>0</v>
      </c>
      <c r="V30" s="14">
        <f t="shared" si="14"/>
        <v>0</v>
      </c>
      <c r="W30" s="14">
        <f t="shared" si="2"/>
        <v>0</v>
      </c>
      <c r="X30" s="14">
        <f t="shared" si="3"/>
        <v>0</v>
      </c>
      <c r="Y30" s="14">
        <f t="shared" si="12"/>
        <v>12.311333443999999</v>
      </c>
      <c r="Z30" s="14" t="str">
        <f>IF(Y30="нд","нд",IF(Y30=0,0,IF(AND(N(F30)=0,Y30&lt;&gt;0),"нд",N(Y30)/N(F30)*100)))</f>
        <v>нд</v>
      </c>
      <c r="AA30" s="13" t="s">
        <v>28</v>
      </c>
    </row>
    <row r="31" spans="1:27" ht="31.5" x14ac:dyDescent="0.25">
      <c r="A31" s="9" t="s">
        <v>47</v>
      </c>
      <c r="B31" s="10" t="s">
        <v>48</v>
      </c>
      <c r="C31" s="11" t="s">
        <v>27</v>
      </c>
      <c r="D31" s="12">
        <v>6.4317091739999999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6.4317091739999999</v>
      </c>
      <c r="P31" s="12">
        <v>0.1</v>
      </c>
      <c r="Q31" s="12">
        <v>0</v>
      </c>
      <c r="R31" s="12">
        <v>3.3220000000000001</v>
      </c>
      <c r="S31" s="12">
        <v>0</v>
      </c>
      <c r="T31" s="12">
        <v>0</v>
      </c>
      <c r="U31" s="12">
        <v>0</v>
      </c>
      <c r="V31" s="12">
        <v>0</v>
      </c>
      <c r="W31" s="12">
        <f t="shared" si="2"/>
        <v>0</v>
      </c>
      <c r="X31" s="12">
        <f t="shared" si="3"/>
        <v>0</v>
      </c>
      <c r="Y31" s="12">
        <f t="shared" si="12"/>
        <v>6.4317091739999999</v>
      </c>
      <c r="Z31" s="12" t="str">
        <f t="shared" ref="Z31:Z32" si="15">IF(Y31="нд","нд",IF(Y31=0,0,IF(AND(N(F31)=0,Y31&lt;&gt;0),"нд",N(Y31)/N(F31)*100)))</f>
        <v>нд</v>
      </c>
      <c r="AA31" s="13" t="s">
        <v>28</v>
      </c>
    </row>
    <row r="32" spans="1:27" ht="31.5" x14ac:dyDescent="0.25">
      <c r="A32" s="9" t="s">
        <v>49</v>
      </c>
      <c r="B32" s="10" t="s">
        <v>50</v>
      </c>
      <c r="C32" s="11" t="s">
        <v>27</v>
      </c>
      <c r="D32" s="12">
        <v>0.72262426999999996</v>
      </c>
      <c r="E32" s="12" t="s">
        <v>28</v>
      </c>
      <c r="F32" s="12" t="s">
        <v>28</v>
      </c>
      <c r="G32" s="12" t="s">
        <v>28</v>
      </c>
      <c r="H32" s="12" t="s">
        <v>28</v>
      </c>
      <c r="I32" s="12" t="s">
        <v>28</v>
      </c>
      <c r="J32" s="12" t="s">
        <v>28</v>
      </c>
      <c r="K32" s="12" t="s">
        <v>28</v>
      </c>
      <c r="L32" s="12" t="s">
        <v>28</v>
      </c>
      <c r="M32" s="12" t="s">
        <v>28</v>
      </c>
      <c r="N32" s="12">
        <v>0</v>
      </c>
      <c r="O32" s="12">
        <v>0.72262426999999996</v>
      </c>
      <c r="P32" s="12">
        <v>0</v>
      </c>
      <c r="Q32" s="12">
        <v>0</v>
      </c>
      <c r="R32" s="12">
        <v>0.26800000000000002</v>
      </c>
      <c r="S32" s="12">
        <v>0</v>
      </c>
      <c r="T32" s="12">
        <v>49</v>
      </c>
      <c r="U32" s="12">
        <v>0</v>
      </c>
      <c r="V32" s="12">
        <v>0</v>
      </c>
      <c r="W32" s="12" t="str">
        <f t="shared" si="2"/>
        <v>нд</v>
      </c>
      <c r="X32" s="12" t="str">
        <f t="shared" si="3"/>
        <v>нд</v>
      </c>
      <c r="Y32" s="12" t="str">
        <f t="shared" si="12"/>
        <v>нд</v>
      </c>
      <c r="Z32" s="12" t="str">
        <f t="shared" si="15"/>
        <v>нд</v>
      </c>
      <c r="AA32" s="13" t="s">
        <v>28</v>
      </c>
    </row>
    <row r="33" spans="1:27" ht="31.5" x14ac:dyDescent="0.25">
      <c r="A33" s="9" t="s">
        <v>51</v>
      </c>
      <c r="B33" s="10" t="s">
        <v>52</v>
      </c>
      <c r="C33" s="11" t="s">
        <v>27</v>
      </c>
      <c r="D33" s="12">
        <f>SUM(D34:D34)</f>
        <v>5.157</v>
      </c>
      <c r="E33" s="12" t="s">
        <v>28</v>
      </c>
      <c r="F33" s="12" t="s">
        <v>28</v>
      </c>
      <c r="G33" s="12" t="s">
        <v>28</v>
      </c>
      <c r="H33" s="12" t="s">
        <v>28</v>
      </c>
      <c r="I33" s="12" t="s">
        <v>28</v>
      </c>
      <c r="J33" s="12" t="s">
        <v>28</v>
      </c>
      <c r="K33" s="12" t="s">
        <v>28</v>
      </c>
      <c r="L33" s="12" t="s">
        <v>28</v>
      </c>
      <c r="M33" s="12" t="s">
        <v>28</v>
      </c>
      <c r="N33" s="12">
        <f>SUM(N34:N34)</f>
        <v>0</v>
      </c>
      <c r="O33" s="12">
        <f>SUM(O34:O34)</f>
        <v>5.157</v>
      </c>
      <c r="P33" s="12">
        <f t="shared" ref="P33:V33" si="16">SUM(P34:P34)</f>
        <v>1.26</v>
      </c>
      <c r="Q33" s="12">
        <f t="shared" si="16"/>
        <v>0</v>
      </c>
      <c r="R33" s="12">
        <f t="shared" si="16"/>
        <v>0.34100000000000003</v>
      </c>
      <c r="S33" s="12">
        <f t="shared" si="16"/>
        <v>0</v>
      </c>
      <c r="T33" s="12">
        <f t="shared" si="16"/>
        <v>2</v>
      </c>
      <c r="U33" s="12">
        <f t="shared" si="16"/>
        <v>0</v>
      </c>
      <c r="V33" s="12">
        <f t="shared" si="16"/>
        <v>0</v>
      </c>
      <c r="W33" s="12" t="str">
        <f>IF(E33="нд","нд",N(N33)-N(E33))</f>
        <v>нд</v>
      </c>
      <c r="X33" s="12" t="str">
        <f>IF(W33="нд","нд",IF(W33=0,0,IF(AND(N(E33)=0,W33&lt;&gt;0),"нд",N(W33)/N(E33)*100)))</f>
        <v>нд</v>
      </c>
      <c r="Y33" s="12" t="str">
        <f>IF(F33="нд","нд",N(O33)-N(F33))</f>
        <v>нд</v>
      </c>
      <c r="Z33" s="12" t="str">
        <f>IF(Y33="нд","нд",IF(Y33=0,0,IF(AND(N(F33)=0,Y33&lt;&gt;0),"нд",N(Y33)/N(F33)*100)))</f>
        <v>нд</v>
      </c>
      <c r="AA33" s="13" t="s">
        <v>28</v>
      </c>
    </row>
    <row r="34" spans="1:27" ht="47.25" x14ac:dyDescent="0.25">
      <c r="A34" s="15" t="s">
        <v>51</v>
      </c>
      <c r="B34" s="21" t="s">
        <v>166</v>
      </c>
      <c r="C34" s="23" t="s">
        <v>167</v>
      </c>
      <c r="D34" s="12">
        <v>5.157</v>
      </c>
      <c r="E34" s="12" t="s">
        <v>28</v>
      </c>
      <c r="F34" s="12" t="s">
        <v>28</v>
      </c>
      <c r="G34" s="12" t="s">
        <v>28</v>
      </c>
      <c r="H34" s="12" t="s">
        <v>28</v>
      </c>
      <c r="I34" s="12" t="s">
        <v>28</v>
      </c>
      <c r="J34" s="12" t="s">
        <v>28</v>
      </c>
      <c r="K34" s="12" t="s">
        <v>28</v>
      </c>
      <c r="L34" s="12" t="s">
        <v>28</v>
      </c>
      <c r="M34" s="12" t="s">
        <v>28</v>
      </c>
      <c r="N34" s="12">
        <v>0</v>
      </c>
      <c r="O34" s="12">
        <v>5.157</v>
      </c>
      <c r="P34" s="12">
        <f>(2*630)/1000</f>
        <v>1.26</v>
      </c>
      <c r="Q34" s="12">
        <v>0</v>
      </c>
      <c r="R34" s="12">
        <f>(46+295)/1000</f>
        <v>0.34100000000000003</v>
      </c>
      <c r="S34" s="12">
        <v>0</v>
      </c>
      <c r="T34" s="12">
        <v>2</v>
      </c>
      <c r="U34" s="12">
        <v>0</v>
      </c>
      <c r="V34" s="12">
        <v>0</v>
      </c>
      <c r="W34" s="12" t="str">
        <f t="shared" ref="W34" si="17">IF(E34="нд","нд",N(N34)-N(E34))</f>
        <v>нд</v>
      </c>
      <c r="X34" s="12" t="str">
        <f t="shared" ref="X34" si="18">IF(W34="нд","нд",IF(W34=0,0,IF(AND(N(E34)=0,W34&lt;&gt;0),"нд",N(W34)/N(E34)*100)))</f>
        <v>нд</v>
      </c>
      <c r="Y34" s="12" t="str">
        <f t="shared" ref="Y34" si="19">IF(F34="нд","нд",N(O34)-N(F34))</f>
        <v>нд</v>
      </c>
      <c r="Z34" s="12" t="str">
        <f t="shared" ref="Z34" si="20">IF(Y34="нд","нд",IF(Y34=0,0,IF(AND(N(F34)=0,Y34&lt;&gt;0),"нд",N(Y34)/N(F34)*100)))</f>
        <v>нд</v>
      </c>
      <c r="AA34" s="24" t="s">
        <v>171</v>
      </c>
    </row>
    <row r="35" spans="1:27" ht="31.5" x14ac:dyDescent="0.25">
      <c r="A35" s="16" t="s">
        <v>53</v>
      </c>
      <c r="B35" s="17" t="s">
        <v>54</v>
      </c>
      <c r="C35" s="15" t="s">
        <v>27</v>
      </c>
      <c r="D35" s="18">
        <f t="shared" ref="D35:V35" si="21">SUM(D36,D37)</f>
        <v>0</v>
      </c>
      <c r="E35" s="18">
        <f t="shared" si="21"/>
        <v>0</v>
      </c>
      <c r="F35" s="18">
        <f t="shared" si="21"/>
        <v>0</v>
      </c>
      <c r="G35" s="18">
        <f t="shared" si="21"/>
        <v>0</v>
      </c>
      <c r="H35" s="18">
        <f t="shared" si="21"/>
        <v>0</v>
      </c>
      <c r="I35" s="18">
        <f t="shared" si="21"/>
        <v>0</v>
      </c>
      <c r="J35" s="18">
        <f t="shared" si="21"/>
        <v>0</v>
      </c>
      <c r="K35" s="18">
        <f t="shared" si="21"/>
        <v>0</v>
      </c>
      <c r="L35" s="18">
        <f t="shared" si="21"/>
        <v>0</v>
      </c>
      <c r="M35" s="18">
        <f t="shared" si="21"/>
        <v>0</v>
      </c>
      <c r="N35" s="18">
        <f t="shared" si="21"/>
        <v>0</v>
      </c>
      <c r="O35" s="18">
        <f t="shared" si="21"/>
        <v>0</v>
      </c>
      <c r="P35" s="18">
        <f t="shared" si="21"/>
        <v>0</v>
      </c>
      <c r="Q35" s="18">
        <f t="shared" si="21"/>
        <v>0</v>
      </c>
      <c r="R35" s="18">
        <f t="shared" si="21"/>
        <v>0</v>
      </c>
      <c r="S35" s="18">
        <f t="shared" si="21"/>
        <v>0</v>
      </c>
      <c r="T35" s="18">
        <f t="shared" si="21"/>
        <v>0</v>
      </c>
      <c r="U35" s="18">
        <f t="shared" si="21"/>
        <v>0</v>
      </c>
      <c r="V35" s="18">
        <f t="shared" si="21"/>
        <v>0</v>
      </c>
      <c r="W35" s="18">
        <f>IF(E35="нд","нд",N(N35)-N(E35))</f>
        <v>0</v>
      </c>
      <c r="X35" s="18">
        <f>IF(W35="нд","нд",IF(W35=0,0,IF(AND(N(E35)=0,W35&lt;&gt;0),"нд",N(W35)/N(E35)*100)))</f>
        <v>0</v>
      </c>
      <c r="Y35" s="18">
        <f>IF(F35="нд","нд",N(O35)-N(F35))</f>
        <v>0</v>
      </c>
      <c r="Z35" s="18">
        <f>IF(Y35="нд","нд",IF(Y35=0,0,IF(AND(N(F35)=0,Y35&lt;&gt;0),"нд",N(Y35)/N(F35)*100)))</f>
        <v>0</v>
      </c>
      <c r="AA35" s="13" t="s">
        <v>28</v>
      </c>
    </row>
    <row r="36" spans="1:27" ht="31.5" x14ac:dyDescent="0.25">
      <c r="A36" s="9" t="s">
        <v>55</v>
      </c>
      <c r="B36" s="10" t="s">
        <v>56</v>
      </c>
      <c r="C36" s="11" t="s">
        <v>27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f>IF(E36="нд","нд",N(N36)-N(E36))</f>
        <v>0</v>
      </c>
      <c r="X36" s="14">
        <f>IF(W36="нд","нд",IF(W36=0,0,IF(AND(N(E36)=0,W36&lt;&gt;0),"нд",N(W36)/N(E36)*100)))</f>
        <v>0</v>
      </c>
      <c r="Y36" s="14">
        <f>IF(F36="нд","нд",N(O36)-N(F36))</f>
        <v>0</v>
      </c>
      <c r="Z36" s="14">
        <f>IF(Y36="нд","нд",IF(Y36=0,0,IF(AND(N(F36)=0,Y36&lt;&gt;0),"нд",N(Y36)/N(F36)*100)))</f>
        <v>0</v>
      </c>
      <c r="AA36" s="13" t="s">
        <v>28</v>
      </c>
    </row>
    <row r="37" spans="1:27" ht="31.5" x14ac:dyDescent="0.25">
      <c r="A37" s="9" t="s">
        <v>57</v>
      </c>
      <c r="B37" s="10" t="s">
        <v>58</v>
      </c>
      <c r="C37" s="11" t="s">
        <v>27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f>IF(E37="нд","нд",N(N37)-N(E37))</f>
        <v>0</v>
      </c>
      <c r="X37" s="14">
        <f>IF(W37="нд","нд",IF(W37=0,0,IF(AND(N(E37)=0,W37&lt;&gt;0),"нд",N(W37)/N(E37)*100)))</f>
        <v>0</v>
      </c>
      <c r="Y37" s="14">
        <f>IF(F37="нд","нд",N(O37)-N(F37))</f>
        <v>0</v>
      </c>
      <c r="Z37" s="14">
        <f>IF(Y37="нд","нд",IF(Y37=0,0,IF(AND(N(F37)=0,Y37&lt;&gt;0),"нд",N(Y37)/N(F37)*100)))</f>
        <v>0</v>
      </c>
      <c r="AA37" s="13" t="s">
        <v>28</v>
      </c>
    </row>
    <row r="38" spans="1:27" ht="31.5" x14ac:dyDescent="0.25">
      <c r="A38" s="16" t="s">
        <v>59</v>
      </c>
      <c r="B38" s="17" t="s">
        <v>60</v>
      </c>
      <c r="C38" s="15" t="s">
        <v>27</v>
      </c>
      <c r="D38" s="18">
        <f>SUM(D39,D40,D41)</f>
        <v>0</v>
      </c>
      <c r="E38" s="18">
        <f t="shared" ref="E38:Z38" si="22">SUM(E39,E40,E41)</f>
        <v>0</v>
      </c>
      <c r="F38" s="18">
        <f t="shared" si="22"/>
        <v>0</v>
      </c>
      <c r="G38" s="18">
        <f t="shared" si="22"/>
        <v>0</v>
      </c>
      <c r="H38" s="18">
        <f t="shared" si="22"/>
        <v>0</v>
      </c>
      <c r="I38" s="18">
        <f t="shared" si="22"/>
        <v>0</v>
      </c>
      <c r="J38" s="18">
        <f t="shared" si="22"/>
        <v>0</v>
      </c>
      <c r="K38" s="18">
        <f t="shared" si="22"/>
        <v>0</v>
      </c>
      <c r="L38" s="18">
        <f t="shared" si="22"/>
        <v>0</v>
      </c>
      <c r="M38" s="18">
        <f t="shared" si="22"/>
        <v>0</v>
      </c>
      <c r="N38" s="18">
        <f t="shared" si="22"/>
        <v>0</v>
      </c>
      <c r="O38" s="18">
        <f t="shared" si="22"/>
        <v>0</v>
      </c>
      <c r="P38" s="18">
        <f t="shared" si="22"/>
        <v>0</v>
      </c>
      <c r="Q38" s="18">
        <f t="shared" si="22"/>
        <v>0</v>
      </c>
      <c r="R38" s="18">
        <f t="shared" si="22"/>
        <v>0</v>
      </c>
      <c r="S38" s="18">
        <f t="shared" si="22"/>
        <v>0</v>
      </c>
      <c r="T38" s="18">
        <f t="shared" si="22"/>
        <v>0</v>
      </c>
      <c r="U38" s="18">
        <f t="shared" si="22"/>
        <v>0</v>
      </c>
      <c r="V38" s="18">
        <f t="shared" si="22"/>
        <v>0</v>
      </c>
      <c r="W38" s="18">
        <f t="shared" si="22"/>
        <v>0</v>
      </c>
      <c r="X38" s="18">
        <f t="shared" si="22"/>
        <v>0</v>
      </c>
      <c r="Y38" s="18">
        <f t="shared" si="22"/>
        <v>0</v>
      </c>
      <c r="Z38" s="18">
        <f t="shared" si="22"/>
        <v>0</v>
      </c>
      <c r="AA38" s="13" t="s">
        <v>28</v>
      </c>
    </row>
    <row r="39" spans="1:27" ht="63" x14ac:dyDescent="0.25">
      <c r="A39" s="19" t="s">
        <v>61</v>
      </c>
      <c r="B39" s="10" t="s">
        <v>62</v>
      </c>
      <c r="C39" s="11" t="s">
        <v>27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f>IF(E39="нд","нд",N(N39)-N(E39))</f>
        <v>0</v>
      </c>
      <c r="X39" s="18">
        <f>IF(W39="нд","нд",IF(W39=0,0,IF(AND(N(E39)=0,W39&lt;&gt;0),"нд",N(W39)/N(E39)*100)))</f>
        <v>0</v>
      </c>
      <c r="Y39" s="18">
        <f>IF(F39="нд","нд",N(O39)-N(F39))</f>
        <v>0</v>
      </c>
      <c r="Z39" s="18">
        <f>IF(Y39="нд","нд",IF(Y39=0,0,IF(AND(N(F39)=0,Y39&lt;&gt;0),"нд",N(Y39)/N(F39)*100)))</f>
        <v>0</v>
      </c>
      <c r="AA39" s="13" t="s">
        <v>28</v>
      </c>
    </row>
    <row r="40" spans="1:27" ht="47.25" x14ac:dyDescent="0.25">
      <c r="A40" s="19" t="s">
        <v>61</v>
      </c>
      <c r="B40" s="10" t="s">
        <v>63</v>
      </c>
      <c r="C40" s="11" t="s">
        <v>27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f t="shared" ref="W40:W43" si="23">IF(E40="нд","нд",N(N40)-N(E40))</f>
        <v>0</v>
      </c>
      <c r="X40" s="12">
        <f t="shared" ref="X40:X43" si="24">IF(W40="нд","нд",IF(W40=0,0,IF(AND(N(E40)=0,W40&lt;&gt;0),"нд",N(W40)/N(E40)*100)))</f>
        <v>0</v>
      </c>
      <c r="Y40" s="12">
        <f t="shared" ref="Y40:Y43" si="25">IF(F40="нд","нд",N(O40)-N(F40))</f>
        <v>0</v>
      </c>
      <c r="Z40" s="12">
        <f t="shared" ref="Z40:Z43" si="26">IF(Y40="нд","нд",IF(Y40=0,0,IF(AND(N(F40)=0,Y40&lt;&gt;0),"нд",N(Y40)/N(F40)*100)))</f>
        <v>0</v>
      </c>
      <c r="AA40" s="13" t="s">
        <v>28</v>
      </c>
    </row>
    <row r="41" spans="1:27" ht="47.25" x14ac:dyDescent="0.25">
      <c r="A41" s="19" t="s">
        <v>61</v>
      </c>
      <c r="B41" s="10" t="s">
        <v>64</v>
      </c>
      <c r="C41" s="11" t="s">
        <v>27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f>IF(E41="нд","нд",N(N41)-N(E41))</f>
        <v>0</v>
      </c>
      <c r="X41" s="18">
        <f>IF(W41="нд","нд",IF(W41=0,0,IF(AND(N(E41)=0,W41&lt;&gt;0),"нд",N(W41)/N(E41)*100)))</f>
        <v>0</v>
      </c>
      <c r="Y41" s="18">
        <f>IF(F41="нд","нд",N(O41)-N(F41))</f>
        <v>0</v>
      </c>
      <c r="Z41" s="18">
        <f>IF(Y41="нд","нд",IF(Y41=0,0,IF(AND(N(F41)=0,Y41&lt;&gt;0),"нд",N(Y41)/N(F41)*100)))</f>
        <v>0</v>
      </c>
      <c r="AA41" s="13" t="s">
        <v>28</v>
      </c>
    </row>
    <row r="42" spans="1:27" ht="47.25" x14ac:dyDescent="0.25">
      <c r="A42" s="9" t="s">
        <v>65</v>
      </c>
      <c r="B42" s="10" t="s">
        <v>66</v>
      </c>
      <c r="C42" s="11" t="s">
        <v>27</v>
      </c>
      <c r="D42" s="14">
        <f t="shared" ref="D42:V42" si="27">SUM(D43,D44)</f>
        <v>0</v>
      </c>
      <c r="E42" s="14">
        <f t="shared" si="27"/>
        <v>0</v>
      </c>
      <c r="F42" s="14">
        <f t="shared" si="27"/>
        <v>0</v>
      </c>
      <c r="G42" s="14">
        <f t="shared" si="27"/>
        <v>0</v>
      </c>
      <c r="H42" s="14">
        <f t="shared" si="27"/>
        <v>0</v>
      </c>
      <c r="I42" s="14">
        <f t="shared" si="27"/>
        <v>0</v>
      </c>
      <c r="J42" s="14">
        <f t="shared" si="27"/>
        <v>0</v>
      </c>
      <c r="K42" s="14">
        <f t="shared" si="27"/>
        <v>0</v>
      </c>
      <c r="L42" s="14">
        <f t="shared" si="27"/>
        <v>0</v>
      </c>
      <c r="M42" s="14">
        <f t="shared" si="27"/>
        <v>0</v>
      </c>
      <c r="N42" s="14">
        <f t="shared" si="27"/>
        <v>0</v>
      </c>
      <c r="O42" s="14">
        <f t="shared" si="27"/>
        <v>0</v>
      </c>
      <c r="P42" s="14">
        <f t="shared" si="27"/>
        <v>0</v>
      </c>
      <c r="Q42" s="14">
        <f t="shared" si="27"/>
        <v>0</v>
      </c>
      <c r="R42" s="14">
        <f t="shared" si="27"/>
        <v>0</v>
      </c>
      <c r="S42" s="14">
        <f t="shared" si="27"/>
        <v>0</v>
      </c>
      <c r="T42" s="14">
        <f t="shared" si="27"/>
        <v>0</v>
      </c>
      <c r="U42" s="14">
        <f t="shared" si="27"/>
        <v>0</v>
      </c>
      <c r="V42" s="14">
        <f t="shared" si="27"/>
        <v>0</v>
      </c>
      <c r="W42" s="14">
        <f t="shared" si="23"/>
        <v>0</v>
      </c>
      <c r="X42" s="14">
        <f t="shared" si="24"/>
        <v>0</v>
      </c>
      <c r="Y42" s="14">
        <f t="shared" si="25"/>
        <v>0</v>
      </c>
      <c r="Z42" s="14">
        <f t="shared" si="26"/>
        <v>0</v>
      </c>
      <c r="AA42" s="13" t="s">
        <v>28</v>
      </c>
    </row>
    <row r="43" spans="1:27" ht="47.25" x14ac:dyDescent="0.25">
      <c r="A43" s="9" t="s">
        <v>67</v>
      </c>
      <c r="B43" s="10" t="s">
        <v>68</v>
      </c>
      <c r="C43" s="11" t="s">
        <v>27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f t="shared" si="23"/>
        <v>0</v>
      </c>
      <c r="X43" s="14">
        <f t="shared" si="24"/>
        <v>0</v>
      </c>
      <c r="Y43" s="14">
        <f t="shared" si="25"/>
        <v>0</v>
      </c>
      <c r="Z43" s="14">
        <f t="shared" si="26"/>
        <v>0</v>
      </c>
      <c r="AA43" s="13" t="s">
        <v>28</v>
      </c>
    </row>
    <row r="44" spans="1:27" ht="47.25" x14ac:dyDescent="0.25">
      <c r="A44" s="9" t="s">
        <v>69</v>
      </c>
      <c r="B44" s="10" t="s">
        <v>70</v>
      </c>
      <c r="C44" s="11" t="s">
        <v>27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f>IF(E44="нд","нд",N(N44)-N(E44))</f>
        <v>0</v>
      </c>
      <c r="X44" s="18">
        <f>IF(W44="нд","нд",IF(W44=0,0,IF(AND(N(E44)=0,W44&lt;&gt;0),"нд",N(W44)/N(E44)*100)))</f>
        <v>0</v>
      </c>
      <c r="Y44" s="18">
        <f>IF(F44="нд","нд",N(O44)-N(F44))</f>
        <v>0</v>
      </c>
      <c r="Z44" s="18">
        <f>IF(Y44="нд","нд",IF(Y44=0,0,IF(AND(N(F44)=0,Y44&lt;&gt;0),"нд",N(Y44)/N(F44)*100)))</f>
        <v>0</v>
      </c>
      <c r="AA44" s="13" t="s">
        <v>28</v>
      </c>
    </row>
    <row r="45" spans="1:27" x14ac:dyDescent="0.25">
      <c r="A45" s="16" t="s">
        <v>71</v>
      </c>
      <c r="B45" s="17" t="s">
        <v>72</v>
      </c>
      <c r="C45" s="15" t="s">
        <v>27</v>
      </c>
      <c r="D45" s="18">
        <f t="shared" ref="D45:V45" si="28">SUM(D46,D54,D57,D71)</f>
        <v>14.04646</v>
      </c>
      <c r="E45" s="18">
        <f t="shared" si="28"/>
        <v>0</v>
      </c>
      <c r="F45" s="18">
        <f t="shared" si="28"/>
        <v>11.265719999999998</v>
      </c>
      <c r="G45" s="18">
        <f t="shared" si="28"/>
        <v>0.56000000000000005</v>
      </c>
      <c r="H45" s="18">
        <f t="shared" si="28"/>
        <v>0</v>
      </c>
      <c r="I45" s="18">
        <f t="shared" si="28"/>
        <v>0</v>
      </c>
      <c r="J45" s="18">
        <f t="shared" si="28"/>
        <v>0</v>
      </c>
      <c r="K45" s="18">
        <f t="shared" si="28"/>
        <v>377</v>
      </c>
      <c r="L45" s="18">
        <f t="shared" si="28"/>
        <v>0</v>
      </c>
      <c r="M45" s="18">
        <f t="shared" si="28"/>
        <v>0</v>
      </c>
      <c r="N45" s="18">
        <f t="shared" si="28"/>
        <v>0</v>
      </c>
      <c r="O45" s="18">
        <f t="shared" si="28"/>
        <v>5.4802467866666671</v>
      </c>
      <c r="P45" s="18">
        <f t="shared" si="28"/>
        <v>0.56000000000000005</v>
      </c>
      <c r="Q45" s="18">
        <f t="shared" si="28"/>
        <v>0</v>
      </c>
      <c r="R45" s="18">
        <f t="shared" si="28"/>
        <v>0.14000000000000001</v>
      </c>
      <c r="S45" s="18">
        <f t="shared" si="28"/>
        <v>0</v>
      </c>
      <c r="T45" s="18">
        <f t="shared" si="28"/>
        <v>281</v>
      </c>
      <c r="U45" s="18">
        <f t="shared" si="28"/>
        <v>0</v>
      </c>
      <c r="V45" s="18">
        <f t="shared" si="28"/>
        <v>11</v>
      </c>
      <c r="W45" s="18">
        <f>IF(E45="нд","нд",N(N45)-N(E45))</f>
        <v>0</v>
      </c>
      <c r="X45" s="18">
        <f>IF(W45="нд","нд",IF(W45=0,0,IF(AND(N(E45)=0,W45&lt;&gt;0),"нд",N(W45)/N(E45)*100)))</f>
        <v>0</v>
      </c>
      <c r="Y45" s="18">
        <f>IF(F45="нд","нд",N(O45)-N(F45))</f>
        <v>-5.7854732133333311</v>
      </c>
      <c r="Z45" s="18">
        <f>IF(Y45="нд","нд",IF(Y45=0,0,IF(AND(N(F45)=0,Y45&lt;&gt;0),"нд",N(Y45)/N(F45)*100)))</f>
        <v>-51.354668972185813</v>
      </c>
      <c r="AA45" s="13" t="s">
        <v>28</v>
      </c>
    </row>
    <row r="46" spans="1:27" ht="31.5" x14ac:dyDescent="0.25">
      <c r="A46" s="9" t="s">
        <v>73</v>
      </c>
      <c r="B46" s="10" t="s">
        <v>74</v>
      </c>
      <c r="C46" s="11" t="s">
        <v>27</v>
      </c>
      <c r="D46" s="14">
        <f t="shared" ref="D46:V46" si="29">SUM(D47,D53)</f>
        <v>5.6781499999999996</v>
      </c>
      <c r="E46" s="14">
        <f t="shared" si="29"/>
        <v>0</v>
      </c>
      <c r="F46" s="14">
        <f t="shared" si="29"/>
        <v>5.2521499999999994</v>
      </c>
      <c r="G46" s="14">
        <f t="shared" si="29"/>
        <v>0.56000000000000005</v>
      </c>
      <c r="H46" s="14">
        <f t="shared" si="29"/>
        <v>0</v>
      </c>
      <c r="I46" s="14">
        <f t="shared" si="29"/>
        <v>0</v>
      </c>
      <c r="J46" s="14">
        <f t="shared" si="29"/>
        <v>0</v>
      </c>
      <c r="K46" s="14">
        <f t="shared" si="29"/>
        <v>4</v>
      </c>
      <c r="L46" s="14">
        <f t="shared" si="29"/>
        <v>0</v>
      </c>
      <c r="M46" s="14">
        <f t="shared" si="29"/>
        <v>0</v>
      </c>
      <c r="N46" s="14">
        <f t="shared" si="29"/>
        <v>0</v>
      </c>
      <c r="O46" s="14">
        <f t="shared" si="29"/>
        <v>1.2920149999999999</v>
      </c>
      <c r="P46" s="14">
        <f t="shared" si="29"/>
        <v>0.56000000000000005</v>
      </c>
      <c r="Q46" s="14">
        <f t="shared" si="29"/>
        <v>0</v>
      </c>
      <c r="R46" s="14">
        <f t="shared" si="29"/>
        <v>0.14000000000000001</v>
      </c>
      <c r="S46" s="14">
        <f t="shared" si="29"/>
        <v>0</v>
      </c>
      <c r="T46" s="14">
        <f t="shared" si="29"/>
        <v>2</v>
      </c>
      <c r="U46" s="14">
        <f t="shared" si="29"/>
        <v>0</v>
      </c>
      <c r="V46" s="14">
        <f t="shared" si="29"/>
        <v>0</v>
      </c>
      <c r="W46" s="14">
        <f>IF(E46="нд","нд",N(N46)-N(E46))</f>
        <v>0</v>
      </c>
      <c r="X46" s="14">
        <f>IF(W46="нд","нд",IF(W46=0,0,IF(AND(N(E46)=0,W46&lt;&gt;0),"нд",N(W46)/N(E46)*100)))</f>
        <v>0</v>
      </c>
      <c r="Y46" s="14">
        <f>IF(F46="нд","нд",N(O46)-N(F46))</f>
        <v>-3.9601349999999993</v>
      </c>
      <c r="Z46" s="14">
        <f>IF(Y46="нд","нд",IF(Y46=0,0,IF(AND(N(F46)=0,Y46&lt;&gt;0),"нд",N(Y46)/N(F46)*100)))</f>
        <v>-75.400264653522839</v>
      </c>
      <c r="AA46" s="13" t="s">
        <v>28</v>
      </c>
    </row>
    <row r="47" spans="1:27" x14ac:dyDescent="0.25">
      <c r="A47" s="9" t="s">
        <v>75</v>
      </c>
      <c r="B47" s="10" t="s">
        <v>76</v>
      </c>
      <c r="C47" s="11" t="s">
        <v>27</v>
      </c>
      <c r="D47" s="14">
        <f t="shared" ref="D47:V47" si="30">SUM(D48:D52)</f>
        <v>5.6781499999999996</v>
      </c>
      <c r="E47" s="14">
        <f t="shared" si="30"/>
        <v>0</v>
      </c>
      <c r="F47" s="14">
        <f t="shared" si="30"/>
        <v>5.2521499999999994</v>
      </c>
      <c r="G47" s="14">
        <f t="shared" si="30"/>
        <v>0.56000000000000005</v>
      </c>
      <c r="H47" s="14">
        <f t="shared" si="30"/>
        <v>0</v>
      </c>
      <c r="I47" s="14">
        <f t="shared" si="30"/>
        <v>0</v>
      </c>
      <c r="J47" s="14">
        <f t="shared" si="30"/>
        <v>0</v>
      </c>
      <c r="K47" s="14">
        <f t="shared" si="30"/>
        <v>4</v>
      </c>
      <c r="L47" s="14">
        <f t="shared" si="30"/>
        <v>0</v>
      </c>
      <c r="M47" s="14">
        <f t="shared" si="30"/>
        <v>0</v>
      </c>
      <c r="N47" s="14">
        <f t="shared" si="30"/>
        <v>0</v>
      </c>
      <c r="O47" s="14">
        <f t="shared" si="30"/>
        <v>1.2920149999999999</v>
      </c>
      <c r="P47" s="14">
        <f t="shared" si="30"/>
        <v>0.56000000000000005</v>
      </c>
      <c r="Q47" s="14">
        <f t="shared" si="30"/>
        <v>0</v>
      </c>
      <c r="R47" s="14">
        <f t="shared" si="30"/>
        <v>0.14000000000000001</v>
      </c>
      <c r="S47" s="14">
        <f t="shared" si="30"/>
        <v>0</v>
      </c>
      <c r="T47" s="14">
        <f t="shared" si="30"/>
        <v>2</v>
      </c>
      <c r="U47" s="14">
        <f t="shared" si="30"/>
        <v>0</v>
      </c>
      <c r="V47" s="14">
        <f t="shared" si="30"/>
        <v>0</v>
      </c>
      <c r="W47" s="14">
        <f>IF(E47="нд","нд",N(N47)-N(E47))</f>
        <v>0</v>
      </c>
      <c r="X47" s="14">
        <f>IF(W47="нд","нд",IF(W47=0,0,IF(AND(N(E47)=0,W47&lt;&gt;0),"нд",N(W47)/N(E47)*100)))</f>
        <v>0</v>
      </c>
      <c r="Y47" s="14">
        <f>IF(F47="нд","нд",N(O47)-N(F47))</f>
        <v>-3.9601349999999993</v>
      </c>
      <c r="Z47" s="14">
        <f>IF(Y47="нд","нд",IF(Y47=0,0,IF(AND(N(F47)=0,Y47&lt;&gt;0),"нд",N(Y47)/N(F47)*100)))</f>
        <v>-75.400264653522839</v>
      </c>
      <c r="AA47" s="13" t="s">
        <v>28</v>
      </c>
    </row>
    <row r="48" spans="1:27" ht="31.5" x14ac:dyDescent="0.25">
      <c r="A48" s="9" t="s">
        <v>75</v>
      </c>
      <c r="B48" s="10" t="s">
        <v>156</v>
      </c>
      <c r="C48" s="11" t="s">
        <v>157</v>
      </c>
      <c r="D48" s="12">
        <v>2.5643699999999998</v>
      </c>
      <c r="E48" s="12">
        <v>0</v>
      </c>
      <c r="F48" s="12">
        <v>2.5643699999999998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f t="shared" ref="W48:W52" si="31">IF(E48="нд","нд",N(N48)-N(E48))</f>
        <v>0</v>
      </c>
      <c r="X48" s="12">
        <f t="shared" ref="X48:X52" si="32">IF(W48="нд","нд",IF(W48=0,0,IF(AND(N(E48)=0,W48&lt;&gt;0),"нд",N(W48)/N(E48)*100)))</f>
        <v>0</v>
      </c>
      <c r="Y48" s="12">
        <f t="shared" ref="Y48:Y52" si="33">IF(F48="нд","нд",N(O48)-N(F48))</f>
        <v>-2.5643699999999998</v>
      </c>
      <c r="Z48" s="12">
        <f t="shared" ref="Z48:Z52" si="34">IF(Y48="нд","нд",IF(Y48=0,0,IF(AND(N(F48)=0,Y48&lt;&gt;0),"нд",N(Y48)/N(F48)*100)))</f>
        <v>-100</v>
      </c>
      <c r="AA48" s="13" t="s">
        <v>168</v>
      </c>
    </row>
    <row r="49" spans="1:27" ht="31.5" x14ac:dyDescent="0.25">
      <c r="A49" s="9" t="s">
        <v>75</v>
      </c>
      <c r="B49" s="10" t="s">
        <v>158</v>
      </c>
      <c r="C49" s="11" t="s">
        <v>159</v>
      </c>
      <c r="D49" s="12">
        <v>2.2701099999999999</v>
      </c>
      <c r="E49" s="12">
        <v>0</v>
      </c>
      <c r="F49" s="12">
        <v>2.2701099999999999</v>
      </c>
      <c r="G49" s="12">
        <v>0</v>
      </c>
      <c r="H49" s="12">
        <v>0</v>
      </c>
      <c r="I49" s="12">
        <v>0</v>
      </c>
      <c r="J49" s="12">
        <v>0</v>
      </c>
      <c r="K49" s="12">
        <v>1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f t="shared" si="31"/>
        <v>0</v>
      </c>
      <c r="X49" s="12">
        <f t="shared" si="32"/>
        <v>0</v>
      </c>
      <c r="Y49" s="12">
        <f t="shared" si="33"/>
        <v>-2.2701099999999999</v>
      </c>
      <c r="Z49" s="12">
        <f t="shared" si="34"/>
        <v>-100</v>
      </c>
      <c r="AA49" s="13" t="s">
        <v>168</v>
      </c>
    </row>
    <row r="50" spans="1:27" ht="31.5" x14ac:dyDescent="0.25">
      <c r="A50" s="9" t="s">
        <v>75</v>
      </c>
      <c r="B50" s="10" t="s">
        <v>160</v>
      </c>
      <c r="C50" s="11" t="s">
        <v>161</v>
      </c>
      <c r="D50" s="12">
        <v>0.15697</v>
      </c>
      <c r="E50" s="12">
        <v>0</v>
      </c>
      <c r="F50" s="12">
        <v>0.15697</v>
      </c>
      <c r="G50" s="12">
        <v>0.16</v>
      </c>
      <c r="H50" s="12">
        <v>0</v>
      </c>
      <c r="I50" s="12">
        <v>0</v>
      </c>
      <c r="J50" s="12">
        <v>0</v>
      </c>
      <c r="K50" s="12">
        <v>1</v>
      </c>
      <c r="L50" s="12">
        <v>0</v>
      </c>
      <c r="M50" s="12">
        <v>0</v>
      </c>
      <c r="N50" s="12">
        <v>0</v>
      </c>
      <c r="O50" s="12">
        <v>0.33102500000000001</v>
      </c>
      <c r="P50" s="12">
        <v>0.16</v>
      </c>
      <c r="Q50" s="12">
        <v>0</v>
      </c>
      <c r="R50" s="12">
        <v>0</v>
      </c>
      <c r="S50" s="12">
        <v>0</v>
      </c>
      <c r="T50" s="12">
        <v>1</v>
      </c>
      <c r="U50" s="12">
        <v>0</v>
      </c>
      <c r="V50" s="12">
        <v>0</v>
      </c>
      <c r="W50" s="12">
        <f t="shared" si="31"/>
        <v>0</v>
      </c>
      <c r="X50" s="12">
        <f t="shared" si="32"/>
        <v>0</v>
      </c>
      <c r="Y50" s="12">
        <f t="shared" si="33"/>
        <v>0.17405500000000002</v>
      </c>
      <c r="Z50" s="12">
        <f t="shared" si="34"/>
        <v>110.88424539720967</v>
      </c>
      <c r="AA50" s="13" t="s">
        <v>169</v>
      </c>
    </row>
    <row r="51" spans="1:27" ht="31.5" x14ac:dyDescent="0.25">
      <c r="A51" s="9" t="s">
        <v>75</v>
      </c>
      <c r="B51" s="10" t="s">
        <v>162</v>
      </c>
      <c r="C51" s="11" t="s">
        <v>163</v>
      </c>
      <c r="D51" s="12">
        <v>0.26069999999999999</v>
      </c>
      <c r="E51" s="12">
        <v>0</v>
      </c>
      <c r="F51" s="12">
        <v>0.26069999999999999</v>
      </c>
      <c r="G51" s="12">
        <v>0.4</v>
      </c>
      <c r="H51" s="12">
        <v>0</v>
      </c>
      <c r="I51" s="12">
        <v>0</v>
      </c>
      <c r="J51" s="12">
        <v>0</v>
      </c>
      <c r="K51" s="12">
        <v>1</v>
      </c>
      <c r="L51" s="12">
        <v>0</v>
      </c>
      <c r="M51" s="12">
        <v>0</v>
      </c>
      <c r="N51" s="12">
        <v>0</v>
      </c>
      <c r="O51" s="12">
        <v>0.53498999999999997</v>
      </c>
      <c r="P51" s="12">
        <v>0.4</v>
      </c>
      <c r="Q51" s="12">
        <v>0</v>
      </c>
      <c r="R51" s="12">
        <v>0</v>
      </c>
      <c r="S51" s="12">
        <v>0</v>
      </c>
      <c r="T51" s="12">
        <v>1</v>
      </c>
      <c r="U51" s="12">
        <v>0</v>
      </c>
      <c r="V51" s="12">
        <v>0</v>
      </c>
      <c r="W51" s="12">
        <f t="shared" si="31"/>
        <v>0</v>
      </c>
      <c r="X51" s="12">
        <f t="shared" si="32"/>
        <v>0</v>
      </c>
      <c r="Y51" s="12">
        <f t="shared" si="33"/>
        <v>0.27428999999999998</v>
      </c>
      <c r="Z51" s="12">
        <f t="shared" si="34"/>
        <v>105.21288837744534</v>
      </c>
      <c r="AA51" s="13" t="s">
        <v>169</v>
      </c>
    </row>
    <row r="52" spans="1:27" ht="31.5" x14ac:dyDescent="0.25">
      <c r="A52" s="9" t="s">
        <v>75</v>
      </c>
      <c r="B52" s="10" t="s">
        <v>164</v>
      </c>
      <c r="C52" s="11" t="s">
        <v>165</v>
      </c>
      <c r="D52" s="12">
        <v>0.42599999999999999</v>
      </c>
      <c r="E52" s="12" t="s">
        <v>28</v>
      </c>
      <c r="F52" s="12" t="s">
        <v>28</v>
      </c>
      <c r="G52" s="12" t="s">
        <v>28</v>
      </c>
      <c r="H52" s="12" t="s">
        <v>28</v>
      </c>
      <c r="I52" s="12" t="s">
        <v>28</v>
      </c>
      <c r="J52" s="12" t="s">
        <v>28</v>
      </c>
      <c r="K52" s="12" t="s">
        <v>28</v>
      </c>
      <c r="L52" s="12" t="s">
        <v>28</v>
      </c>
      <c r="M52" s="12" t="s">
        <v>28</v>
      </c>
      <c r="N52" s="12">
        <v>0</v>
      </c>
      <c r="O52" s="12">
        <v>0.42599999999999999</v>
      </c>
      <c r="P52" s="12">
        <v>0</v>
      </c>
      <c r="Q52" s="12">
        <v>0</v>
      </c>
      <c r="R52" s="12">
        <v>0.14000000000000001</v>
      </c>
      <c r="S52" s="12">
        <v>0</v>
      </c>
      <c r="T52" s="12">
        <v>0</v>
      </c>
      <c r="U52" s="12">
        <v>0</v>
      </c>
      <c r="V52" s="12">
        <v>0</v>
      </c>
      <c r="W52" s="12" t="str">
        <f t="shared" si="31"/>
        <v>нд</v>
      </c>
      <c r="X52" s="12" t="str">
        <f t="shared" si="32"/>
        <v>нд</v>
      </c>
      <c r="Y52" s="12" t="str">
        <f t="shared" si="33"/>
        <v>нд</v>
      </c>
      <c r="Z52" s="12" t="str">
        <f t="shared" si="34"/>
        <v>нд</v>
      </c>
      <c r="AA52" s="13" t="s">
        <v>170</v>
      </c>
    </row>
    <row r="53" spans="1:27" ht="31.5" x14ac:dyDescent="0.25">
      <c r="A53" s="16" t="s">
        <v>77</v>
      </c>
      <c r="B53" s="17" t="s">
        <v>78</v>
      </c>
      <c r="C53" s="15" t="s">
        <v>27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f t="shared" ref="W53:W58" si="35">IF(E53="нд","нд",N(N53)-N(E53))</f>
        <v>0</v>
      </c>
      <c r="X53" s="18">
        <f t="shared" ref="X53:X58" si="36">IF(W53="нд","нд",IF(W53=0,0,IF(AND(N(E53)=0,W53&lt;&gt;0),"нд",N(W53)/N(E53)*100)))</f>
        <v>0</v>
      </c>
      <c r="Y53" s="18">
        <f t="shared" ref="Y53:Y58" si="37">IF(F53="нд","нд",N(O53)-N(F53))</f>
        <v>0</v>
      </c>
      <c r="Z53" s="18">
        <f t="shared" ref="Z53:Z58" si="38">IF(Y53="нд","нд",IF(Y53=0,0,IF(AND(N(F53)=0,Y53&lt;&gt;0),"нд",N(Y53)/N(F53)*100)))</f>
        <v>0</v>
      </c>
      <c r="AA53" s="13" t="s">
        <v>28</v>
      </c>
    </row>
    <row r="54" spans="1:27" ht="31.5" x14ac:dyDescent="0.25">
      <c r="A54" s="16" t="s">
        <v>79</v>
      </c>
      <c r="B54" s="17" t="s">
        <v>80</v>
      </c>
      <c r="C54" s="15" t="s">
        <v>27</v>
      </c>
      <c r="D54" s="18">
        <f t="shared" ref="D54:V54" si="39">SUM(D55,D56)</f>
        <v>0</v>
      </c>
      <c r="E54" s="18">
        <f t="shared" si="39"/>
        <v>0</v>
      </c>
      <c r="F54" s="18">
        <f t="shared" si="39"/>
        <v>0</v>
      </c>
      <c r="G54" s="18">
        <f t="shared" si="39"/>
        <v>0</v>
      </c>
      <c r="H54" s="18">
        <f t="shared" si="39"/>
        <v>0</v>
      </c>
      <c r="I54" s="18">
        <f t="shared" si="39"/>
        <v>0</v>
      </c>
      <c r="J54" s="18">
        <f t="shared" si="39"/>
        <v>0</v>
      </c>
      <c r="K54" s="18">
        <f t="shared" si="39"/>
        <v>0</v>
      </c>
      <c r="L54" s="18">
        <f t="shared" si="39"/>
        <v>0</v>
      </c>
      <c r="M54" s="18">
        <f t="shared" si="39"/>
        <v>0</v>
      </c>
      <c r="N54" s="18">
        <f t="shared" si="39"/>
        <v>0</v>
      </c>
      <c r="O54" s="18">
        <f t="shared" si="39"/>
        <v>0</v>
      </c>
      <c r="P54" s="18">
        <f t="shared" si="39"/>
        <v>0</v>
      </c>
      <c r="Q54" s="18">
        <f t="shared" si="39"/>
        <v>0</v>
      </c>
      <c r="R54" s="18">
        <f t="shared" si="39"/>
        <v>0</v>
      </c>
      <c r="S54" s="18">
        <f t="shared" si="39"/>
        <v>0</v>
      </c>
      <c r="T54" s="18">
        <f t="shared" si="39"/>
        <v>0</v>
      </c>
      <c r="U54" s="18">
        <f t="shared" si="39"/>
        <v>0</v>
      </c>
      <c r="V54" s="18">
        <f t="shared" si="39"/>
        <v>0</v>
      </c>
      <c r="W54" s="18">
        <f t="shared" si="35"/>
        <v>0</v>
      </c>
      <c r="X54" s="18">
        <f t="shared" si="36"/>
        <v>0</v>
      </c>
      <c r="Y54" s="18">
        <f t="shared" si="37"/>
        <v>0</v>
      </c>
      <c r="Z54" s="18">
        <f t="shared" si="38"/>
        <v>0</v>
      </c>
      <c r="AA54" s="13" t="s">
        <v>28</v>
      </c>
    </row>
    <row r="55" spans="1:27" x14ac:dyDescent="0.25">
      <c r="A55" s="9" t="s">
        <v>81</v>
      </c>
      <c r="B55" s="10" t="s">
        <v>82</v>
      </c>
      <c r="C55" s="11" t="s">
        <v>27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f t="shared" si="35"/>
        <v>0</v>
      </c>
      <c r="X55" s="18">
        <f t="shared" si="36"/>
        <v>0</v>
      </c>
      <c r="Y55" s="18">
        <f t="shared" si="37"/>
        <v>0</v>
      </c>
      <c r="Z55" s="18">
        <f t="shared" si="38"/>
        <v>0</v>
      </c>
      <c r="AA55" s="13" t="s">
        <v>28</v>
      </c>
    </row>
    <row r="56" spans="1:27" ht="31.5" x14ac:dyDescent="0.25">
      <c r="A56" s="16" t="s">
        <v>83</v>
      </c>
      <c r="B56" s="17" t="s">
        <v>84</v>
      </c>
      <c r="C56" s="15" t="s">
        <v>27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f t="shared" si="35"/>
        <v>0</v>
      </c>
      <c r="X56" s="18">
        <f t="shared" si="36"/>
        <v>0</v>
      </c>
      <c r="Y56" s="18">
        <f t="shared" si="37"/>
        <v>0</v>
      </c>
      <c r="Z56" s="18">
        <f t="shared" si="38"/>
        <v>0</v>
      </c>
      <c r="AA56" s="13" t="s">
        <v>28</v>
      </c>
    </row>
    <row r="57" spans="1:27" ht="31.5" x14ac:dyDescent="0.25">
      <c r="A57" s="16" t="s">
        <v>85</v>
      </c>
      <c r="B57" s="17" t="s">
        <v>86</v>
      </c>
      <c r="C57" s="15" t="s">
        <v>27</v>
      </c>
      <c r="D57" s="18">
        <f t="shared" ref="D57:V57" si="40">SUM(D58,D64,D65,D66,D67,D68,D69,D70)</f>
        <v>8.3683099999999992</v>
      </c>
      <c r="E57" s="18">
        <f t="shared" si="40"/>
        <v>0</v>
      </c>
      <c r="F57" s="18">
        <f t="shared" si="40"/>
        <v>6.0135699999999996</v>
      </c>
      <c r="G57" s="18">
        <f t="shared" si="40"/>
        <v>0</v>
      </c>
      <c r="H57" s="18">
        <f t="shared" si="40"/>
        <v>0</v>
      </c>
      <c r="I57" s="18">
        <f t="shared" si="40"/>
        <v>0</v>
      </c>
      <c r="J57" s="18">
        <f t="shared" si="40"/>
        <v>0</v>
      </c>
      <c r="K57" s="18">
        <f t="shared" si="40"/>
        <v>373</v>
      </c>
      <c r="L57" s="18">
        <f t="shared" si="40"/>
        <v>0</v>
      </c>
      <c r="M57" s="18">
        <f t="shared" si="40"/>
        <v>0</v>
      </c>
      <c r="N57" s="18">
        <f t="shared" si="40"/>
        <v>0</v>
      </c>
      <c r="O57" s="18">
        <f t="shared" si="40"/>
        <v>4.188231786666667</v>
      </c>
      <c r="P57" s="18">
        <f t="shared" si="40"/>
        <v>0</v>
      </c>
      <c r="Q57" s="18">
        <f t="shared" si="40"/>
        <v>0</v>
      </c>
      <c r="R57" s="18">
        <f t="shared" si="40"/>
        <v>0</v>
      </c>
      <c r="S57" s="18">
        <f t="shared" si="40"/>
        <v>0</v>
      </c>
      <c r="T57" s="18">
        <f t="shared" si="40"/>
        <v>279</v>
      </c>
      <c r="U57" s="18">
        <f t="shared" si="40"/>
        <v>0</v>
      </c>
      <c r="V57" s="18">
        <f t="shared" si="40"/>
        <v>11</v>
      </c>
      <c r="W57" s="18">
        <f t="shared" si="35"/>
        <v>0</v>
      </c>
      <c r="X57" s="18">
        <f t="shared" si="36"/>
        <v>0</v>
      </c>
      <c r="Y57" s="18">
        <f t="shared" si="37"/>
        <v>-1.8253382133333327</v>
      </c>
      <c r="Z57" s="18">
        <f t="shared" si="38"/>
        <v>-30.353653708750922</v>
      </c>
      <c r="AA57" s="13" t="s">
        <v>28</v>
      </c>
    </row>
    <row r="58" spans="1:27" x14ac:dyDescent="0.25">
      <c r="A58" s="9" t="s">
        <v>87</v>
      </c>
      <c r="B58" s="10" t="s">
        <v>88</v>
      </c>
      <c r="C58" s="11" t="s">
        <v>27</v>
      </c>
      <c r="D58" s="14">
        <f t="shared" ref="D58:V58" si="41">SUM(D59:D63)</f>
        <v>8.3683099999999992</v>
      </c>
      <c r="E58" s="14">
        <f t="shared" si="41"/>
        <v>0</v>
      </c>
      <c r="F58" s="14">
        <f t="shared" si="41"/>
        <v>6.0135699999999996</v>
      </c>
      <c r="G58" s="14">
        <f t="shared" si="41"/>
        <v>0</v>
      </c>
      <c r="H58" s="14">
        <f t="shared" si="41"/>
        <v>0</v>
      </c>
      <c r="I58" s="14">
        <f t="shared" si="41"/>
        <v>0</v>
      </c>
      <c r="J58" s="14">
        <f t="shared" si="41"/>
        <v>0</v>
      </c>
      <c r="K58" s="14">
        <f t="shared" si="41"/>
        <v>373</v>
      </c>
      <c r="L58" s="14">
        <f t="shared" si="41"/>
        <v>0</v>
      </c>
      <c r="M58" s="14">
        <f t="shared" si="41"/>
        <v>0</v>
      </c>
      <c r="N58" s="14">
        <f t="shared" si="41"/>
        <v>0</v>
      </c>
      <c r="O58" s="14">
        <f t="shared" si="41"/>
        <v>4.188231786666667</v>
      </c>
      <c r="P58" s="14">
        <f t="shared" si="41"/>
        <v>0</v>
      </c>
      <c r="Q58" s="14">
        <f t="shared" si="41"/>
        <v>0</v>
      </c>
      <c r="R58" s="14">
        <f t="shared" si="41"/>
        <v>0</v>
      </c>
      <c r="S58" s="14">
        <f t="shared" si="41"/>
        <v>0</v>
      </c>
      <c r="T58" s="14">
        <f t="shared" si="41"/>
        <v>279</v>
      </c>
      <c r="U58" s="14">
        <f t="shared" si="41"/>
        <v>0</v>
      </c>
      <c r="V58" s="14">
        <f t="shared" si="41"/>
        <v>11</v>
      </c>
      <c r="W58" s="14">
        <f t="shared" si="35"/>
        <v>0</v>
      </c>
      <c r="X58" s="14">
        <f t="shared" si="36"/>
        <v>0</v>
      </c>
      <c r="Y58" s="14">
        <f t="shared" si="37"/>
        <v>-1.8253382133333327</v>
      </c>
      <c r="Z58" s="14">
        <f t="shared" si="38"/>
        <v>-30.353653708750922</v>
      </c>
      <c r="AA58" s="13" t="s">
        <v>28</v>
      </c>
    </row>
    <row r="59" spans="1:27" ht="47.25" x14ac:dyDescent="0.25">
      <c r="A59" s="9" t="s">
        <v>87</v>
      </c>
      <c r="B59" s="10" t="s">
        <v>146</v>
      </c>
      <c r="C59" s="11" t="s">
        <v>147</v>
      </c>
      <c r="D59" s="12">
        <v>0.52337999999999996</v>
      </c>
      <c r="E59" s="12">
        <v>0</v>
      </c>
      <c r="F59" s="12">
        <v>0.52337999999999996</v>
      </c>
      <c r="G59" s="12">
        <v>0</v>
      </c>
      <c r="H59" s="12">
        <v>0</v>
      </c>
      <c r="I59" s="12">
        <v>0</v>
      </c>
      <c r="J59" s="12">
        <v>0</v>
      </c>
      <c r="K59" s="12">
        <v>1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f t="shared" ref="W59:W63" si="42">IF(E59="нд","нд",N(N59)-N(E59))</f>
        <v>0</v>
      </c>
      <c r="X59" s="12">
        <f t="shared" ref="X59:X63" si="43">IF(W59="нд","нд",IF(W59=0,0,IF(AND(N(E59)=0,W59&lt;&gt;0),"нд",N(W59)/N(E59)*100)))</f>
        <v>0</v>
      </c>
      <c r="Y59" s="12">
        <f t="shared" ref="Y59:Y63" si="44">IF(F59="нд","нд",N(O59)-N(F59))</f>
        <v>-0.52337999999999996</v>
      </c>
      <c r="Z59" s="12">
        <f t="shared" ref="Z59:Z63" si="45">IF(Y59="нд","нд",IF(Y59=0,0,IF(AND(N(F59)=0,Y59&lt;&gt;0),"нд",N(Y59)/N(F59)*100)))</f>
        <v>-100</v>
      </c>
      <c r="AA59" s="24" t="s">
        <v>172</v>
      </c>
    </row>
    <row r="60" spans="1:27" ht="31.5" x14ac:dyDescent="0.25">
      <c r="A60" s="9" t="s">
        <v>87</v>
      </c>
      <c r="B60" s="10" t="s">
        <v>148</v>
      </c>
      <c r="C60" s="11" t="s">
        <v>149</v>
      </c>
      <c r="D60" s="12">
        <v>0.755</v>
      </c>
      <c r="E60" s="12">
        <v>0</v>
      </c>
      <c r="F60" s="12">
        <v>0.755</v>
      </c>
      <c r="G60" s="12">
        <v>0</v>
      </c>
      <c r="H60" s="12">
        <v>0</v>
      </c>
      <c r="I60" s="12">
        <v>0</v>
      </c>
      <c r="J60" s="12">
        <v>0</v>
      </c>
      <c r="K60" s="12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f t="shared" si="42"/>
        <v>0</v>
      </c>
      <c r="X60" s="12">
        <f t="shared" si="43"/>
        <v>0</v>
      </c>
      <c r="Y60" s="12">
        <f t="shared" si="44"/>
        <v>-0.755</v>
      </c>
      <c r="Z60" s="12">
        <f t="shared" si="45"/>
        <v>-100</v>
      </c>
      <c r="AA60" s="24" t="s">
        <v>173</v>
      </c>
    </row>
    <row r="61" spans="1:27" ht="31.5" x14ac:dyDescent="0.25">
      <c r="A61" s="9" t="s">
        <v>87</v>
      </c>
      <c r="B61" s="10" t="s">
        <v>150</v>
      </c>
      <c r="C61" s="11" t="s">
        <v>151</v>
      </c>
      <c r="D61" s="12">
        <v>2.46061</v>
      </c>
      <c r="E61" s="12">
        <v>0</v>
      </c>
      <c r="F61" s="12">
        <v>1.6636500000000001</v>
      </c>
      <c r="G61" s="12">
        <v>0</v>
      </c>
      <c r="H61" s="12">
        <v>0</v>
      </c>
      <c r="I61" s="12">
        <v>0</v>
      </c>
      <c r="J61" s="12">
        <v>0</v>
      </c>
      <c r="K61" s="12">
        <v>167</v>
      </c>
      <c r="L61" s="12">
        <v>0</v>
      </c>
      <c r="M61" s="12">
        <v>0</v>
      </c>
      <c r="N61" s="12">
        <v>0</v>
      </c>
      <c r="O61" s="12">
        <v>1.982836666666667</v>
      </c>
      <c r="P61" s="12">
        <v>0</v>
      </c>
      <c r="Q61" s="12">
        <v>0</v>
      </c>
      <c r="R61" s="12">
        <v>0</v>
      </c>
      <c r="S61" s="12">
        <v>0</v>
      </c>
      <c r="T61" s="12">
        <v>164</v>
      </c>
      <c r="U61" s="12">
        <v>0</v>
      </c>
      <c r="V61" s="12">
        <v>0</v>
      </c>
      <c r="W61" s="20">
        <f t="shared" si="42"/>
        <v>0</v>
      </c>
      <c r="X61" s="20">
        <f t="shared" si="43"/>
        <v>0</v>
      </c>
      <c r="Y61" s="20">
        <f t="shared" si="44"/>
        <v>0.31918666666666695</v>
      </c>
      <c r="Z61" s="20">
        <f t="shared" si="45"/>
        <v>19.185926527013912</v>
      </c>
      <c r="AA61" s="24" t="s">
        <v>174</v>
      </c>
    </row>
    <row r="62" spans="1:27" ht="31.5" x14ac:dyDescent="0.25">
      <c r="A62" s="9" t="s">
        <v>87</v>
      </c>
      <c r="B62" s="10" t="s">
        <v>152</v>
      </c>
      <c r="C62" s="11" t="s">
        <v>153</v>
      </c>
      <c r="D62" s="12">
        <v>4.3999100000000002</v>
      </c>
      <c r="E62" s="12">
        <v>0</v>
      </c>
      <c r="F62" s="12">
        <v>2.96448</v>
      </c>
      <c r="G62" s="12">
        <v>0</v>
      </c>
      <c r="H62" s="12">
        <v>0</v>
      </c>
      <c r="I62" s="12">
        <v>0</v>
      </c>
      <c r="J62" s="12">
        <v>0</v>
      </c>
      <c r="K62" s="12">
        <v>190</v>
      </c>
      <c r="L62" s="12">
        <v>0</v>
      </c>
      <c r="M62" s="12">
        <v>0</v>
      </c>
      <c r="N62" s="12">
        <v>0</v>
      </c>
      <c r="O62" s="12">
        <v>2.144254286666667</v>
      </c>
      <c r="P62" s="12">
        <v>0</v>
      </c>
      <c r="Q62" s="12">
        <v>0</v>
      </c>
      <c r="R62" s="12">
        <v>0</v>
      </c>
      <c r="S62" s="12">
        <v>0</v>
      </c>
      <c r="T62" s="12">
        <v>115</v>
      </c>
      <c r="U62" s="12">
        <v>0</v>
      </c>
      <c r="V62" s="12">
        <v>0</v>
      </c>
      <c r="W62" s="20">
        <f t="shared" si="42"/>
        <v>0</v>
      </c>
      <c r="X62" s="20">
        <f t="shared" si="43"/>
        <v>0</v>
      </c>
      <c r="Y62" s="20">
        <f t="shared" si="44"/>
        <v>-0.82022571333333305</v>
      </c>
      <c r="Z62" s="20">
        <f t="shared" si="45"/>
        <v>-27.668451577792162</v>
      </c>
      <c r="AA62" s="24" t="s">
        <v>174</v>
      </c>
    </row>
    <row r="63" spans="1:27" ht="31.5" x14ac:dyDescent="0.25">
      <c r="A63" s="9" t="s">
        <v>87</v>
      </c>
      <c r="B63" s="10" t="s">
        <v>154</v>
      </c>
      <c r="C63" s="11" t="s">
        <v>155</v>
      </c>
      <c r="D63" s="12">
        <v>0.22941</v>
      </c>
      <c r="E63" s="12">
        <v>0</v>
      </c>
      <c r="F63" s="12">
        <v>0.10706</v>
      </c>
      <c r="G63" s="12">
        <v>0</v>
      </c>
      <c r="H63" s="12">
        <v>0</v>
      </c>
      <c r="I63" s="12">
        <v>0</v>
      </c>
      <c r="J63" s="12">
        <v>0</v>
      </c>
      <c r="K63" s="12">
        <v>14</v>
      </c>
      <c r="L63" s="12">
        <v>0</v>
      </c>
      <c r="M63" s="12">
        <v>0</v>
      </c>
      <c r="N63" s="12">
        <v>0</v>
      </c>
      <c r="O63" s="12">
        <v>6.1140833333333304E-2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11</v>
      </c>
      <c r="W63" s="20">
        <f t="shared" si="42"/>
        <v>0</v>
      </c>
      <c r="X63" s="20">
        <f t="shared" si="43"/>
        <v>0</v>
      </c>
      <c r="Y63" s="20">
        <f t="shared" si="44"/>
        <v>-4.5919166666666698E-2</v>
      </c>
      <c r="Z63" s="20">
        <f t="shared" si="45"/>
        <v>-42.891057973721928</v>
      </c>
      <c r="AA63" s="24" t="s">
        <v>175</v>
      </c>
    </row>
    <row r="64" spans="1:27" x14ac:dyDescent="0.25">
      <c r="A64" s="16" t="s">
        <v>89</v>
      </c>
      <c r="B64" s="17" t="s">
        <v>90</v>
      </c>
      <c r="C64" s="15" t="s">
        <v>27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f>IF(E64="нд","нд",N(N64)-N(E64))</f>
        <v>0</v>
      </c>
      <c r="X64" s="18">
        <f>IF(W64="нд","нд",IF(W64=0,0,IF(AND(N(E64)=0,W64&lt;&gt;0),"нд",N(W64)/N(E64)*100)))</f>
        <v>0</v>
      </c>
      <c r="Y64" s="18">
        <f>IF(F64="нд","нд",N(O64)-N(F64))</f>
        <v>0</v>
      </c>
      <c r="Z64" s="18">
        <f>IF(Y64="нд","нд",IF(Y64=0,0,IF(AND(N(F64)=0,Y64&lt;&gt;0),"нд",N(Y64)/N(F64)*100)))</f>
        <v>0</v>
      </c>
      <c r="AA64" s="13" t="s">
        <v>28</v>
      </c>
    </row>
    <row r="65" spans="1:27" x14ac:dyDescent="0.25">
      <c r="A65" s="16" t="s">
        <v>91</v>
      </c>
      <c r="B65" s="17" t="s">
        <v>92</v>
      </c>
      <c r="C65" s="15" t="s">
        <v>27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f>IF(E65="нд","нд",N(N65)-N(E65))</f>
        <v>0</v>
      </c>
      <c r="X65" s="18">
        <f>IF(W65="нд","нд",IF(W65=0,0,IF(AND(N(E65)=0,W65&lt;&gt;0),"нд",N(W65)/N(E65)*100)))</f>
        <v>0</v>
      </c>
      <c r="Y65" s="18">
        <f>IF(F65="нд","нд",N(O65)-N(F65))</f>
        <v>0</v>
      </c>
      <c r="Z65" s="18">
        <f>IF(Y65="нд","нд",IF(Y65=0,0,IF(AND(N(F65)=0,Y65&lt;&gt;0),"нд",N(Y65)/N(F65)*100)))</f>
        <v>0</v>
      </c>
      <c r="AA65" s="13" t="s">
        <v>28</v>
      </c>
    </row>
    <row r="66" spans="1:27" ht="31.5" x14ac:dyDescent="0.25">
      <c r="A66" s="9" t="s">
        <v>93</v>
      </c>
      <c r="B66" s="10" t="s">
        <v>94</v>
      </c>
      <c r="C66" s="11" t="s">
        <v>27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f t="shared" ref="W66:W71" si="46">IF(E66="нд","нд",N(N66)-N(E66))</f>
        <v>0</v>
      </c>
      <c r="X66" s="18">
        <f t="shared" ref="X66:X71" si="47">IF(W66="нд","нд",IF(W66=0,0,IF(AND(N(E66)=0,W66&lt;&gt;0),"нд",N(W66)/N(E66)*100)))</f>
        <v>0</v>
      </c>
      <c r="Y66" s="18">
        <f t="shared" ref="Y66:Y71" si="48">IF(F66="нд","нд",N(O66)-N(F66))</f>
        <v>0</v>
      </c>
      <c r="Z66" s="18">
        <f t="shared" ref="Z66:Z71" si="49">IF(Y66="нд","нд",IF(Y66=0,0,IF(AND(N(F66)=0,Y66&lt;&gt;0),"нд",N(Y66)/N(F66)*100)))</f>
        <v>0</v>
      </c>
      <c r="AA66" s="13" t="s">
        <v>28</v>
      </c>
    </row>
    <row r="67" spans="1:27" ht="31.5" x14ac:dyDescent="0.25">
      <c r="A67" s="9" t="s">
        <v>95</v>
      </c>
      <c r="B67" s="10" t="s">
        <v>96</v>
      </c>
      <c r="C67" s="11" t="s">
        <v>27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f>IF(E67="нд","нд",N(N67)-N(E67))</f>
        <v>0</v>
      </c>
      <c r="X67" s="18">
        <f>IF(W67="нд","нд",IF(W67=0,0,IF(AND(N(E67)=0,W67&lt;&gt;0),"нд",N(W67)/N(E67)*100)))</f>
        <v>0</v>
      </c>
      <c r="Y67" s="18">
        <f>IF(F67="нд","нд",N(O67)-N(F67))</f>
        <v>0</v>
      </c>
      <c r="Z67" s="18">
        <f>IF(Y67="нд","нд",IF(Y67=0,0,IF(AND(N(F67)=0,Y67&lt;&gt;0),"нд",N(Y67)/N(F67)*100)))</f>
        <v>0</v>
      </c>
      <c r="AA67" s="13" t="s">
        <v>28</v>
      </c>
    </row>
    <row r="68" spans="1:27" ht="31.5" x14ac:dyDescent="0.25">
      <c r="A68" s="9" t="s">
        <v>97</v>
      </c>
      <c r="B68" s="10" t="s">
        <v>98</v>
      </c>
      <c r="C68" s="11" t="s">
        <v>27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f t="shared" si="46"/>
        <v>0</v>
      </c>
      <c r="X68" s="14">
        <f t="shared" si="47"/>
        <v>0</v>
      </c>
      <c r="Y68" s="14">
        <f t="shared" si="48"/>
        <v>0</v>
      </c>
      <c r="Z68" s="14">
        <f t="shared" si="49"/>
        <v>0</v>
      </c>
      <c r="AA68" s="13" t="s">
        <v>28</v>
      </c>
    </row>
    <row r="69" spans="1:27" ht="31.5" x14ac:dyDescent="0.25">
      <c r="A69" s="16" t="s">
        <v>99</v>
      </c>
      <c r="B69" s="17" t="s">
        <v>100</v>
      </c>
      <c r="C69" s="15" t="s">
        <v>27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f t="shared" si="46"/>
        <v>0</v>
      </c>
      <c r="X69" s="14">
        <f t="shared" si="47"/>
        <v>0</v>
      </c>
      <c r="Y69" s="14">
        <f t="shared" si="48"/>
        <v>0</v>
      </c>
      <c r="Z69" s="14">
        <f t="shared" si="49"/>
        <v>0</v>
      </c>
      <c r="AA69" s="13" t="s">
        <v>28</v>
      </c>
    </row>
    <row r="70" spans="1:27" ht="31.5" x14ac:dyDescent="0.25">
      <c r="A70" s="9" t="s">
        <v>101</v>
      </c>
      <c r="B70" s="10" t="s">
        <v>102</v>
      </c>
      <c r="C70" s="11" t="s">
        <v>27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f t="shared" si="46"/>
        <v>0</v>
      </c>
      <c r="X70" s="14">
        <f t="shared" si="47"/>
        <v>0</v>
      </c>
      <c r="Y70" s="14">
        <f t="shared" si="48"/>
        <v>0</v>
      </c>
      <c r="Z70" s="14">
        <f t="shared" si="49"/>
        <v>0</v>
      </c>
      <c r="AA70" s="13" t="s">
        <v>28</v>
      </c>
    </row>
    <row r="71" spans="1:27" ht="31.5" x14ac:dyDescent="0.25">
      <c r="A71" s="9" t="s">
        <v>103</v>
      </c>
      <c r="B71" s="10" t="s">
        <v>104</v>
      </c>
      <c r="C71" s="11" t="s">
        <v>27</v>
      </c>
      <c r="D71" s="14">
        <f t="shared" ref="D71:V71" si="50">SUM(D72,D73)</f>
        <v>0</v>
      </c>
      <c r="E71" s="14">
        <f t="shared" si="50"/>
        <v>0</v>
      </c>
      <c r="F71" s="14">
        <f t="shared" si="50"/>
        <v>0</v>
      </c>
      <c r="G71" s="14">
        <f t="shared" si="50"/>
        <v>0</v>
      </c>
      <c r="H71" s="14">
        <f t="shared" si="50"/>
        <v>0</v>
      </c>
      <c r="I71" s="14">
        <f t="shared" si="50"/>
        <v>0</v>
      </c>
      <c r="J71" s="14">
        <f t="shared" si="50"/>
        <v>0</v>
      </c>
      <c r="K71" s="14">
        <f t="shared" si="50"/>
        <v>0</v>
      </c>
      <c r="L71" s="14">
        <f t="shared" si="50"/>
        <v>0</v>
      </c>
      <c r="M71" s="14">
        <f t="shared" si="50"/>
        <v>0</v>
      </c>
      <c r="N71" s="14">
        <f t="shared" si="50"/>
        <v>0</v>
      </c>
      <c r="O71" s="14">
        <f t="shared" si="50"/>
        <v>0</v>
      </c>
      <c r="P71" s="14">
        <f t="shared" si="50"/>
        <v>0</v>
      </c>
      <c r="Q71" s="14">
        <f t="shared" si="50"/>
        <v>0</v>
      </c>
      <c r="R71" s="14">
        <f t="shared" si="50"/>
        <v>0</v>
      </c>
      <c r="S71" s="14">
        <f t="shared" si="50"/>
        <v>0</v>
      </c>
      <c r="T71" s="14">
        <f t="shared" si="50"/>
        <v>0</v>
      </c>
      <c r="U71" s="14">
        <f t="shared" si="50"/>
        <v>0</v>
      </c>
      <c r="V71" s="14">
        <f t="shared" si="50"/>
        <v>0</v>
      </c>
      <c r="W71" s="14">
        <f t="shared" si="46"/>
        <v>0</v>
      </c>
      <c r="X71" s="14">
        <f t="shared" si="47"/>
        <v>0</v>
      </c>
      <c r="Y71" s="14">
        <f t="shared" si="48"/>
        <v>0</v>
      </c>
      <c r="Z71" s="14">
        <f t="shared" si="49"/>
        <v>0</v>
      </c>
      <c r="AA71" s="13" t="s">
        <v>28</v>
      </c>
    </row>
    <row r="72" spans="1:27" x14ac:dyDescent="0.25">
      <c r="A72" s="9" t="s">
        <v>105</v>
      </c>
      <c r="B72" s="10" t="s">
        <v>106</v>
      </c>
      <c r="C72" s="11" t="s">
        <v>27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f t="shared" ref="W72:W79" si="51">IF(E72="нд","нд",N(N72)-N(E72))</f>
        <v>0</v>
      </c>
      <c r="X72" s="18">
        <f t="shared" ref="X72:X79" si="52">IF(W72="нд","нд",IF(W72=0,0,IF(AND(N(E72)=0,W72&lt;&gt;0),"нд",N(W72)/N(E72)*100)))</f>
        <v>0</v>
      </c>
      <c r="Y72" s="18">
        <f t="shared" ref="Y72:Y79" si="53">IF(F72="нд","нд",N(O72)-N(F72))</f>
        <v>0</v>
      </c>
      <c r="Z72" s="18">
        <f t="shared" ref="Z72:Z79" si="54">IF(Y72="нд","нд",IF(Y72=0,0,IF(AND(N(F72)=0,Y72&lt;&gt;0),"нд",N(Y72)/N(F72)*100)))</f>
        <v>0</v>
      </c>
      <c r="AA72" s="13" t="s">
        <v>28</v>
      </c>
    </row>
    <row r="73" spans="1:27" ht="31.5" x14ac:dyDescent="0.25">
      <c r="A73" s="16" t="s">
        <v>107</v>
      </c>
      <c r="B73" s="17" t="s">
        <v>108</v>
      </c>
      <c r="C73" s="15" t="s">
        <v>27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f t="shared" si="51"/>
        <v>0</v>
      </c>
      <c r="X73" s="18">
        <f t="shared" si="52"/>
        <v>0</v>
      </c>
      <c r="Y73" s="18">
        <f t="shared" si="53"/>
        <v>0</v>
      </c>
      <c r="Z73" s="18">
        <f t="shared" si="54"/>
        <v>0</v>
      </c>
      <c r="AA73" s="13" t="s">
        <v>28</v>
      </c>
    </row>
    <row r="74" spans="1:27" ht="31.5" x14ac:dyDescent="0.25">
      <c r="A74" s="16" t="s">
        <v>109</v>
      </c>
      <c r="B74" s="17" t="s">
        <v>110</v>
      </c>
      <c r="C74" s="15" t="s">
        <v>27</v>
      </c>
      <c r="D74" s="18">
        <f t="shared" ref="D74:V74" si="55">SUM(D75,D76)</f>
        <v>0</v>
      </c>
      <c r="E74" s="18">
        <f t="shared" si="55"/>
        <v>0</v>
      </c>
      <c r="F74" s="18">
        <f t="shared" si="55"/>
        <v>0</v>
      </c>
      <c r="G74" s="18">
        <f t="shared" si="55"/>
        <v>0</v>
      </c>
      <c r="H74" s="18">
        <f t="shared" si="55"/>
        <v>0</v>
      </c>
      <c r="I74" s="18">
        <f t="shared" si="55"/>
        <v>0</v>
      </c>
      <c r="J74" s="18">
        <f t="shared" si="55"/>
        <v>0</v>
      </c>
      <c r="K74" s="18">
        <f t="shared" si="55"/>
        <v>0</v>
      </c>
      <c r="L74" s="18">
        <f t="shared" si="55"/>
        <v>0</v>
      </c>
      <c r="M74" s="18">
        <f t="shared" si="55"/>
        <v>0</v>
      </c>
      <c r="N74" s="18">
        <f t="shared" si="55"/>
        <v>0</v>
      </c>
      <c r="O74" s="18">
        <f t="shared" si="55"/>
        <v>0</v>
      </c>
      <c r="P74" s="18">
        <f t="shared" si="55"/>
        <v>0</v>
      </c>
      <c r="Q74" s="18">
        <f t="shared" si="55"/>
        <v>0</v>
      </c>
      <c r="R74" s="18">
        <f t="shared" si="55"/>
        <v>0</v>
      </c>
      <c r="S74" s="18">
        <f t="shared" si="55"/>
        <v>0</v>
      </c>
      <c r="T74" s="18">
        <f t="shared" si="55"/>
        <v>0</v>
      </c>
      <c r="U74" s="18">
        <f t="shared" si="55"/>
        <v>0</v>
      </c>
      <c r="V74" s="18">
        <f t="shared" si="55"/>
        <v>0</v>
      </c>
      <c r="W74" s="18">
        <f t="shared" si="51"/>
        <v>0</v>
      </c>
      <c r="X74" s="18">
        <f t="shared" si="52"/>
        <v>0</v>
      </c>
      <c r="Y74" s="18">
        <f t="shared" si="53"/>
        <v>0</v>
      </c>
      <c r="Z74" s="18">
        <f t="shared" si="54"/>
        <v>0</v>
      </c>
      <c r="AA74" s="13" t="s">
        <v>28</v>
      </c>
    </row>
    <row r="75" spans="1:27" ht="31.5" x14ac:dyDescent="0.25">
      <c r="A75" s="9" t="s">
        <v>111</v>
      </c>
      <c r="B75" s="10" t="s">
        <v>112</v>
      </c>
      <c r="C75" s="11" t="s">
        <v>27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f t="shared" si="51"/>
        <v>0</v>
      </c>
      <c r="X75" s="18">
        <f t="shared" si="52"/>
        <v>0</v>
      </c>
      <c r="Y75" s="18">
        <f t="shared" si="53"/>
        <v>0</v>
      </c>
      <c r="Z75" s="18">
        <f t="shared" si="54"/>
        <v>0</v>
      </c>
      <c r="AA75" s="13" t="s">
        <v>28</v>
      </c>
    </row>
    <row r="76" spans="1:27" ht="31.5" x14ac:dyDescent="0.25">
      <c r="A76" s="9" t="s">
        <v>113</v>
      </c>
      <c r="B76" s="10" t="s">
        <v>114</v>
      </c>
      <c r="C76" s="11" t="s">
        <v>27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f t="shared" si="51"/>
        <v>0</v>
      </c>
      <c r="X76" s="14">
        <f t="shared" si="52"/>
        <v>0</v>
      </c>
      <c r="Y76" s="14">
        <f t="shared" si="53"/>
        <v>0</v>
      </c>
      <c r="Z76" s="14">
        <f t="shared" si="54"/>
        <v>0</v>
      </c>
      <c r="AA76" s="13" t="s">
        <v>28</v>
      </c>
    </row>
    <row r="77" spans="1:27" ht="31.5" x14ac:dyDescent="0.25">
      <c r="A77" s="16" t="s">
        <v>115</v>
      </c>
      <c r="B77" s="17" t="s">
        <v>116</v>
      </c>
      <c r="C77" s="15" t="s">
        <v>27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f t="shared" si="51"/>
        <v>0</v>
      </c>
      <c r="X77" s="18">
        <f t="shared" si="52"/>
        <v>0</v>
      </c>
      <c r="Y77" s="18">
        <f t="shared" si="53"/>
        <v>0</v>
      </c>
      <c r="Z77" s="18">
        <f t="shared" si="54"/>
        <v>0</v>
      </c>
      <c r="AA77" s="13" t="s">
        <v>28</v>
      </c>
    </row>
    <row r="78" spans="1:27" ht="31.5" x14ac:dyDescent="0.25">
      <c r="A78" s="16" t="s">
        <v>117</v>
      </c>
      <c r="B78" s="17" t="s">
        <v>118</v>
      </c>
      <c r="C78" s="15" t="s">
        <v>27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f t="shared" si="51"/>
        <v>0</v>
      </c>
      <c r="X78" s="18">
        <f t="shared" si="52"/>
        <v>0</v>
      </c>
      <c r="Y78" s="18">
        <f t="shared" si="53"/>
        <v>0</v>
      </c>
      <c r="Z78" s="18">
        <f t="shared" si="54"/>
        <v>0</v>
      </c>
      <c r="AA78" s="13" t="s">
        <v>28</v>
      </c>
    </row>
    <row r="79" spans="1:27" x14ac:dyDescent="0.25">
      <c r="A79" s="9" t="s">
        <v>119</v>
      </c>
      <c r="B79" s="10" t="s">
        <v>120</v>
      </c>
      <c r="C79" s="11" t="s">
        <v>27</v>
      </c>
      <c r="D79" s="18">
        <f t="shared" ref="D79:V79" si="56">SUM(D80:D90)</f>
        <v>16.665294460000002</v>
      </c>
      <c r="E79" s="18">
        <f t="shared" si="56"/>
        <v>0</v>
      </c>
      <c r="F79" s="18">
        <f t="shared" si="56"/>
        <v>0</v>
      </c>
      <c r="G79" s="18">
        <f t="shared" si="56"/>
        <v>0</v>
      </c>
      <c r="H79" s="18">
        <f t="shared" si="56"/>
        <v>0</v>
      </c>
      <c r="I79" s="18">
        <f t="shared" si="56"/>
        <v>0</v>
      </c>
      <c r="J79" s="18">
        <f t="shared" si="56"/>
        <v>0</v>
      </c>
      <c r="K79" s="18">
        <f t="shared" si="56"/>
        <v>0</v>
      </c>
      <c r="L79" s="18">
        <f t="shared" si="56"/>
        <v>0</v>
      </c>
      <c r="M79" s="18">
        <f t="shared" si="56"/>
        <v>0</v>
      </c>
      <c r="N79" s="18">
        <f t="shared" si="56"/>
        <v>0</v>
      </c>
      <c r="O79" s="18">
        <f t="shared" si="56"/>
        <v>16.665294460000002</v>
      </c>
      <c r="P79" s="18">
        <f t="shared" si="56"/>
        <v>0</v>
      </c>
      <c r="Q79" s="18">
        <f t="shared" si="56"/>
        <v>0</v>
      </c>
      <c r="R79" s="18">
        <f t="shared" si="56"/>
        <v>0</v>
      </c>
      <c r="S79" s="18">
        <f t="shared" si="56"/>
        <v>0</v>
      </c>
      <c r="T79" s="18">
        <f t="shared" si="56"/>
        <v>0</v>
      </c>
      <c r="U79" s="18">
        <f t="shared" si="56"/>
        <v>0</v>
      </c>
      <c r="V79" s="18">
        <f t="shared" si="56"/>
        <v>19</v>
      </c>
      <c r="W79" s="18">
        <f t="shared" si="51"/>
        <v>0</v>
      </c>
      <c r="X79" s="18">
        <f t="shared" si="52"/>
        <v>0</v>
      </c>
      <c r="Y79" s="18">
        <f t="shared" si="53"/>
        <v>16.665294460000002</v>
      </c>
      <c r="Z79" s="18" t="str">
        <f t="shared" si="54"/>
        <v>нд</v>
      </c>
      <c r="AA79" s="13" t="s">
        <v>28</v>
      </c>
    </row>
    <row r="80" spans="1:27" ht="63" x14ac:dyDescent="0.25">
      <c r="A80" s="9" t="s">
        <v>119</v>
      </c>
      <c r="B80" s="21" t="s">
        <v>177</v>
      </c>
      <c r="C80" s="22" t="s">
        <v>126</v>
      </c>
      <c r="D80" s="12">
        <v>4.7211111199999998</v>
      </c>
      <c r="E80" s="12" t="s">
        <v>28</v>
      </c>
      <c r="F80" s="12" t="s">
        <v>28</v>
      </c>
      <c r="G80" s="12" t="s">
        <v>28</v>
      </c>
      <c r="H80" s="12" t="s">
        <v>28</v>
      </c>
      <c r="I80" s="12" t="s">
        <v>28</v>
      </c>
      <c r="J80" s="12" t="s">
        <v>28</v>
      </c>
      <c r="K80" s="12" t="s">
        <v>28</v>
      </c>
      <c r="L80" s="12" t="s">
        <v>28</v>
      </c>
      <c r="M80" s="12" t="s">
        <v>28</v>
      </c>
      <c r="N80" s="12">
        <v>0</v>
      </c>
      <c r="O80" s="12">
        <v>4.7211111199999998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4</v>
      </c>
      <c r="W80" s="12" t="str">
        <f t="shared" ref="W80:W90" si="57">IF(E80="нд","нд",N(N80)-N(E80))</f>
        <v>нд</v>
      </c>
      <c r="X80" s="12" t="str">
        <f t="shared" ref="X80:X90" si="58">IF(W80="нд","нд",IF(W80=0,0,IF(AND(N(E80)=0,W80&lt;&gt;0),"нд",N(W80)/N(E80)*100)))</f>
        <v>нд</v>
      </c>
      <c r="Y80" s="12" t="str">
        <f t="shared" ref="Y80:Y90" si="59">IF(F80="нд","нд",N(O80)-N(F80))</f>
        <v>нд</v>
      </c>
      <c r="Z80" s="12" t="str">
        <f t="shared" ref="Z80:Z90" si="60">IF(Y80="нд","нд",IF(Y80=0,0,IF(AND(N(F80)=0,Y80&lt;&gt;0),"нд",N(Y80)/N(F80)*100)))</f>
        <v>нд</v>
      </c>
      <c r="AA80" s="13" t="s">
        <v>176</v>
      </c>
    </row>
    <row r="81" spans="1:27" ht="63" x14ac:dyDescent="0.25">
      <c r="A81" s="9" t="s">
        <v>119</v>
      </c>
      <c r="B81" s="21" t="s">
        <v>177</v>
      </c>
      <c r="C81" s="22" t="s">
        <v>127</v>
      </c>
      <c r="D81" s="12">
        <v>4.9022222400000004</v>
      </c>
      <c r="E81" s="12" t="s">
        <v>28</v>
      </c>
      <c r="F81" s="12" t="s">
        <v>28</v>
      </c>
      <c r="G81" s="12" t="s">
        <v>28</v>
      </c>
      <c r="H81" s="12" t="s">
        <v>28</v>
      </c>
      <c r="I81" s="12" t="s">
        <v>28</v>
      </c>
      <c r="J81" s="12" t="s">
        <v>28</v>
      </c>
      <c r="K81" s="12" t="s">
        <v>28</v>
      </c>
      <c r="L81" s="12" t="s">
        <v>28</v>
      </c>
      <c r="M81" s="12" t="s">
        <v>28</v>
      </c>
      <c r="N81" s="12">
        <v>0</v>
      </c>
      <c r="O81" s="12">
        <v>4.9022222400000004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4</v>
      </c>
      <c r="W81" s="12" t="str">
        <f t="shared" si="57"/>
        <v>нд</v>
      </c>
      <c r="X81" s="12" t="str">
        <f t="shared" si="58"/>
        <v>нд</v>
      </c>
      <c r="Y81" s="12" t="str">
        <f t="shared" si="59"/>
        <v>нд</v>
      </c>
      <c r="Z81" s="12" t="str">
        <f t="shared" si="60"/>
        <v>нд</v>
      </c>
      <c r="AA81" s="13" t="s">
        <v>176</v>
      </c>
    </row>
    <row r="82" spans="1:27" ht="47.25" x14ac:dyDescent="0.25">
      <c r="A82" s="9" t="s">
        <v>119</v>
      </c>
      <c r="B82" s="21" t="s">
        <v>128</v>
      </c>
      <c r="C82" s="22" t="s">
        <v>129</v>
      </c>
      <c r="D82" s="12">
        <v>1.7497499999999999</v>
      </c>
      <c r="E82" s="12" t="s">
        <v>28</v>
      </c>
      <c r="F82" s="12" t="s">
        <v>28</v>
      </c>
      <c r="G82" s="12" t="s">
        <v>28</v>
      </c>
      <c r="H82" s="12" t="s">
        <v>28</v>
      </c>
      <c r="I82" s="12" t="s">
        <v>28</v>
      </c>
      <c r="J82" s="12" t="s">
        <v>28</v>
      </c>
      <c r="K82" s="12" t="s">
        <v>28</v>
      </c>
      <c r="L82" s="12" t="s">
        <v>28</v>
      </c>
      <c r="M82" s="12" t="s">
        <v>28</v>
      </c>
      <c r="N82" s="12">
        <v>0</v>
      </c>
      <c r="O82" s="12">
        <v>1.7497499999999999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3</v>
      </c>
      <c r="W82" s="12" t="str">
        <f t="shared" si="57"/>
        <v>нд</v>
      </c>
      <c r="X82" s="12" t="str">
        <f t="shared" si="58"/>
        <v>нд</v>
      </c>
      <c r="Y82" s="12" t="str">
        <f t="shared" si="59"/>
        <v>нд</v>
      </c>
      <c r="Z82" s="12" t="str">
        <f t="shared" si="60"/>
        <v>нд</v>
      </c>
      <c r="AA82" s="13" t="s">
        <v>176</v>
      </c>
    </row>
    <row r="83" spans="1:27" ht="47.25" x14ac:dyDescent="0.25">
      <c r="A83" s="9" t="s">
        <v>119</v>
      </c>
      <c r="B83" s="21" t="s">
        <v>130</v>
      </c>
      <c r="C83" s="22" t="s">
        <v>131</v>
      </c>
      <c r="D83" s="12">
        <v>0.33333332999999998</v>
      </c>
      <c r="E83" s="12" t="s">
        <v>28</v>
      </c>
      <c r="F83" s="12" t="s">
        <v>28</v>
      </c>
      <c r="G83" s="12" t="s">
        <v>28</v>
      </c>
      <c r="H83" s="12" t="s">
        <v>28</v>
      </c>
      <c r="I83" s="12" t="s">
        <v>28</v>
      </c>
      <c r="J83" s="12" t="s">
        <v>28</v>
      </c>
      <c r="K83" s="12" t="s">
        <v>28</v>
      </c>
      <c r="L83" s="12" t="s">
        <v>28</v>
      </c>
      <c r="M83" s="12" t="s">
        <v>28</v>
      </c>
      <c r="N83" s="12">
        <v>0</v>
      </c>
      <c r="O83" s="12">
        <v>0.33333332999999998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1</v>
      </c>
      <c r="W83" s="12" t="str">
        <f t="shared" si="57"/>
        <v>нд</v>
      </c>
      <c r="X83" s="12" t="str">
        <f t="shared" si="58"/>
        <v>нд</v>
      </c>
      <c r="Y83" s="12" t="str">
        <f t="shared" si="59"/>
        <v>нд</v>
      </c>
      <c r="Z83" s="12" t="str">
        <f t="shared" si="60"/>
        <v>нд</v>
      </c>
      <c r="AA83" s="13" t="s">
        <v>176</v>
      </c>
    </row>
    <row r="84" spans="1:27" ht="47.25" x14ac:dyDescent="0.25">
      <c r="A84" s="9" t="s">
        <v>119</v>
      </c>
      <c r="B84" s="21" t="s">
        <v>132</v>
      </c>
      <c r="C84" s="22" t="s">
        <v>133</v>
      </c>
      <c r="D84" s="12">
        <v>0.69444443999999994</v>
      </c>
      <c r="E84" s="12" t="s">
        <v>28</v>
      </c>
      <c r="F84" s="12" t="s">
        <v>28</v>
      </c>
      <c r="G84" s="12" t="s">
        <v>28</v>
      </c>
      <c r="H84" s="12" t="s">
        <v>28</v>
      </c>
      <c r="I84" s="12" t="s">
        <v>28</v>
      </c>
      <c r="J84" s="12" t="s">
        <v>28</v>
      </c>
      <c r="K84" s="12" t="s">
        <v>28</v>
      </c>
      <c r="L84" s="12" t="s">
        <v>28</v>
      </c>
      <c r="M84" s="12" t="s">
        <v>28</v>
      </c>
      <c r="N84" s="12">
        <v>0</v>
      </c>
      <c r="O84" s="12">
        <v>0.69444443999999994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1</v>
      </c>
      <c r="W84" s="12" t="str">
        <f t="shared" si="57"/>
        <v>нд</v>
      </c>
      <c r="X84" s="12" t="str">
        <f t="shared" si="58"/>
        <v>нд</v>
      </c>
      <c r="Y84" s="12" t="str">
        <f t="shared" si="59"/>
        <v>нд</v>
      </c>
      <c r="Z84" s="12" t="str">
        <f t="shared" si="60"/>
        <v>нд</v>
      </c>
      <c r="AA84" s="13" t="s">
        <v>176</v>
      </c>
    </row>
    <row r="85" spans="1:27" ht="47.25" x14ac:dyDescent="0.25">
      <c r="A85" s="9" t="s">
        <v>119</v>
      </c>
      <c r="B85" s="21" t="s">
        <v>134</v>
      </c>
      <c r="C85" s="22" t="s">
        <v>135</v>
      </c>
      <c r="D85" s="12">
        <v>0.12916667000000004</v>
      </c>
      <c r="E85" s="12" t="s">
        <v>28</v>
      </c>
      <c r="F85" s="12" t="s">
        <v>28</v>
      </c>
      <c r="G85" s="12" t="s">
        <v>28</v>
      </c>
      <c r="H85" s="12" t="s">
        <v>28</v>
      </c>
      <c r="I85" s="12" t="s">
        <v>28</v>
      </c>
      <c r="J85" s="12" t="s">
        <v>28</v>
      </c>
      <c r="K85" s="12" t="s">
        <v>28</v>
      </c>
      <c r="L85" s="12" t="s">
        <v>28</v>
      </c>
      <c r="M85" s="12" t="s">
        <v>28</v>
      </c>
      <c r="N85" s="12">
        <v>0</v>
      </c>
      <c r="O85" s="12">
        <v>0.12916667000000004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1</v>
      </c>
      <c r="W85" s="12" t="str">
        <f t="shared" si="57"/>
        <v>нд</v>
      </c>
      <c r="X85" s="12" t="str">
        <f t="shared" si="58"/>
        <v>нд</v>
      </c>
      <c r="Y85" s="12" t="str">
        <f t="shared" si="59"/>
        <v>нд</v>
      </c>
      <c r="Z85" s="12" t="str">
        <f t="shared" si="60"/>
        <v>нд</v>
      </c>
      <c r="AA85" s="13" t="s">
        <v>176</v>
      </c>
    </row>
    <row r="86" spans="1:27" ht="47.25" x14ac:dyDescent="0.25">
      <c r="A86" s="9" t="s">
        <v>119</v>
      </c>
      <c r="B86" s="21" t="s">
        <v>136</v>
      </c>
      <c r="C86" s="22" t="s">
        <v>137</v>
      </c>
      <c r="D86" s="12">
        <v>0.4</v>
      </c>
      <c r="E86" s="12" t="s">
        <v>28</v>
      </c>
      <c r="F86" s="12" t="s">
        <v>28</v>
      </c>
      <c r="G86" s="12" t="s">
        <v>28</v>
      </c>
      <c r="H86" s="12" t="s">
        <v>28</v>
      </c>
      <c r="I86" s="12" t="s">
        <v>28</v>
      </c>
      <c r="J86" s="12" t="s">
        <v>28</v>
      </c>
      <c r="K86" s="12" t="s">
        <v>28</v>
      </c>
      <c r="L86" s="12" t="s">
        <v>28</v>
      </c>
      <c r="M86" s="12" t="s">
        <v>28</v>
      </c>
      <c r="N86" s="12">
        <v>0</v>
      </c>
      <c r="O86" s="12">
        <v>0.4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1</v>
      </c>
      <c r="W86" s="12" t="str">
        <f t="shared" si="57"/>
        <v>нд</v>
      </c>
      <c r="X86" s="12" t="str">
        <f t="shared" si="58"/>
        <v>нд</v>
      </c>
      <c r="Y86" s="12" t="str">
        <f t="shared" si="59"/>
        <v>нд</v>
      </c>
      <c r="Z86" s="12" t="str">
        <f t="shared" si="60"/>
        <v>нд</v>
      </c>
      <c r="AA86" s="13" t="s">
        <v>176</v>
      </c>
    </row>
    <row r="87" spans="1:27" ht="47.25" x14ac:dyDescent="0.25">
      <c r="A87" s="9" t="s">
        <v>119</v>
      </c>
      <c r="B87" s="21" t="s">
        <v>138</v>
      </c>
      <c r="C87" s="22" t="s">
        <v>139</v>
      </c>
      <c r="D87" s="12">
        <v>2.9583333299999999</v>
      </c>
      <c r="E87" s="12" t="s">
        <v>28</v>
      </c>
      <c r="F87" s="12" t="s">
        <v>28</v>
      </c>
      <c r="G87" s="12" t="s">
        <v>28</v>
      </c>
      <c r="H87" s="12" t="s">
        <v>28</v>
      </c>
      <c r="I87" s="12" t="s">
        <v>28</v>
      </c>
      <c r="J87" s="12" t="s">
        <v>28</v>
      </c>
      <c r="K87" s="12" t="s">
        <v>28</v>
      </c>
      <c r="L87" s="12" t="s">
        <v>28</v>
      </c>
      <c r="M87" s="12" t="s">
        <v>28</v>
      </c>
      <c r="N87" s="12">
        <v>0</v>
      </c>
      <c r="O87" s="12">
        <v>2.9583333299999999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1</v>
      </c>
      <c r="W87" s="12" t="str">
        <f t="shared" si="57"/>
        <v>нд</v>
      </c>
      <c r="X87" s="12" t="str">
        <f t="shared" si="58"/>
        <v>нд</v>
      </c>
      <c r="Y87" s="12" t="str">
        <f t="shared" si="59"/>
        <v>нд</v>
      </c>
      <c r="Z87" s="12" t="str">
        <f t="shared" si="60"/>
        <v>нд</v>
      </c>
      <c r="AA87" s="13" t="s">
        <v>176</v>
      </c>
    </row>
    <row r="88" spans="1:27" ht="47.25" x14ac:dyDescent="0.25">
      <c r="A88" s="9" t="s">
        <v>119</v>
      </c>
      <c r="B88" s="21" t="s">
        <v>140</v>
      </c>
      <c r="C88" s="22" t="s">
        <v>141</v>
      </c>
      <c r="D88" s="12">
        <v>0.13250000000000001</v>
      </c>
      <c r="E88" s="12" t="s">
        <v>28</v>
      </c>
      <c r="F88" s="12" t="s">
        <v>28</v>
      </c>
      <c r="G88" s="12" t="s">
        <v>28</v>
      </c>
      <c r="H88" s="12" t="s">
        <v>28</v>
      </c>
      <c r="I88" s="12" t="s">
        <v>28</v>
      </c>
      <c r="J88" s="12" t="s">
        <v>28</v>
      </c>
      <c r="K88" s="12" t="s">
        <v>28</v>
      </c>
      <c r="L88" s="12" t="s">
        <v>28</v>
      </c>
      <c r="M88" s="12" t="s">
        <v>28</v>
      </c>
      <c r="N88" s="12">
        <v>0</v>
      </c>
      <c r="O88" s="12">
        <v>0.13250000000000001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1</v>
      </c>
      <c r="W88" s="12" t="str">
        <f t="shared" si="57"/>
        <v>нд</v>
      </c>
      <c r="X88" s="12" t="str">
        <f t="shared" si="58"/>
        <v>нд</v>
      </c>
      <c r="Y88" s="12" t="str">
        <f t="shared" si="59"/>
        <v>нд</v>
      </c>
      <c r="Z88" s="12" t="str">
        <f t="shared" si="60"/>
        <v>нд</v>
      </c>
      <c r="AA88" s="13" t="s">
        <v>176</v>
      </c>
    </row>
    <row r="89" spans="1:27" ht="47.25" x14ac:dyDescent="0.25">
      <c r="A89" s="9" t="s">
        <v>119</v>
      </c>
      <c r="B89" s="21" t="s">
        <v>142</v>
      </c>
      <c r="C89" s="22" t="s">
        <v>143</v>
      </c>
      <c r="D89" s="12">
        <v>0.45583333000000004</v>
      </c>
      <c r="E89" s="12" t="s">
        <v>28</v>
      </c>
      <c r="F89" s="12" t="s">
        <v>28</v>
      </c>
      <c r="G89" s="12" t="s">
        <v>28</v>
      </c>
      <c r="H89" s="12" t="s">
        <v>28</v>
      </c>
      <c r="I89" s="12" t="s">
        <v>28</v>
      </c>
      <c r="J89" s="12" t="s">
        <v>28</v>
      </c>
      <c r="K89" s="12" t="s">
        <v>28</v>
      </c>
      <c r="L89" s="12" t="s">
        <v>28</v>
      </c>
      <c r="M89" s="12" t="s">
        <v>28</v>
      </c>
      <c r="N89" s="12">
        <v>0</v>
      </c>
      <c r="O89" s="12">
        <v>0.45583333000000004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1</v>
      </c>
      <c r="W89" s="12" t="str">
        <f t="shared" si="57"/>
        <v>нд</v>
      </c>
      <c r="X89" s="12" t="str">
        <f t="shared" si="58"/>
        <v>нд</v>
      </c>
      <c r="Y89" s="12" t="str">
        <f t="shared" si="59"/>
        <v>нд</v>
      </c>
      <c r="Z89" s="12" t="str">
        <f t="shared" si="60"/>
        <v>нд</v>
      </c>
      <c r="AA89" s="13" t="s">
        <v>176</v>
      </c>
    </row>
    <row r="90" spans="1:27" ht="47.25" x14ac:dyDescent="0.25">
      <c r="A90" s="9" t="s">
        <v>119</v>
      </c>
      <c r="B90" s="21" t="s">
        <v>144</v>
      </c>
      <c r="C90" s="22" t="s">
        <v>145</v>
      </c>
      <c r="D90" s="12">
        <v>0.18859999999999999</v>
      </c>
      <c r="E90" s="12" t="s">
        <v>28</v>
      </c>
      <c r="F90" s="12" t="s">
        <v>28</v>
      </c>
      <c r="G90" s="12" t="s">
        <v>28</v>
      </c>
      <c r="H90" s="12" t="s">
        <v>28</v>
      </c>
      <c r="I90" s="12" t="s">
        <v>28</v>
      </c>
      <c r="J90" s="12" t="s">
        <v>28</v>
      </c>
      <c r="K90" s="12" t="s">
        <v>28</v>
      </c>
      <c r="L90" s="12" t="s">
        <v>28</v>
      </c>
      <c r="M90" s="12" t="s">
        <v>28</v>
      </c>
      <c r="N90" s="12">
        <v>0</v>
      </c>
      <c r="O90" s="12">
        <v>0.18859999999999999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1</v>
      </c>
      <c r="W90" s="12" t="str">
        <f t="shared" si="57"/>
        <v>нд</v>
      </c>
      <c r="X90" s="12" t="str">
        <f t="shared" si="58"/>
        <v>нд</v>
      </c>
      <c r="Y90" s="12" t="str">
        <f t="shared" si="59"/>
        <v>нд</v>
      </c>
      <c r="Z90" s="12" t="str">
        <f t="shared" si="60"/>
        <v>нд</v>
      </c>
      <c r="AA90" s="13" t="s">
        <v>176</v>
      </c>
    </row>
  </sheetData>
  <mergeCells count="18">
    <mergeCell ref="A15:A19"/>
    <mergeCell ref="B15:B19"/>
    <mergeCell ref="C15:C19"/>
    <mergeCell ref="D15:D19"/>
    <mergeCell ref="E15:Z15"/>
    <mergeCell ref="A4:AA4"/>
    <mergeCell ref="A5:AA5"/>
    <mergeCell ref="A7:AA7"/>
    <mergeCell ref="A9:AA9"/>
    <mergeCell ref="A11:AA11"/>
    <mergeCell ref="AA15:AA19"/>
    <mergeCell ref="E16:M17"/>
    <mergeCell ref="N16:V17"/>
    <mergeCell ref="W16:Z17"/>
    <mergeCell ref="F18:M18"/>
    <mergeCell ref="O18:V18"/>
    <mergeCell ref="W18:X18"/>
    <mergeCell ref="Y18:Z18"/>
  </mergeCells>
  <pageMargins left="0.76" right="0.17" top="0.17" bottom="0.17" header="0.2" footer="0.17"/>
  <pageSetup paperSize="8" scale="1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2024-02-28T03:29:48Z</dcterms:created>
  <dcterms:modified xsi:type="dcterms:W3CDTF">2024-03-31T10:37:52Z</dcterms:modified>
</cp:coreProperties>
</file>